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Feuil1!$B$14:$AA$46</definedName>
  </definedNames>
  <calcPr calcId="125725" iterate="1"/>
</workbook>
</file>

<file path=xl/calcChain.xml><?xml version="1.0" encoding="utf-8"?>
<calcChain xmlns="http://schemas.openxmlformats.org/spreadsheetml/2006/main">
  <c r="P57" i="1"/>
  <c r="R57" s="1"/>
  <c r="Z57"/>
  <c r="X57"/>
  <c r="W57"/>
  <c r="V57"/>
  <c r="Z56"/>
  <c r="Y56"/>
  <c r="X56"/>
  <c r="W56"/>
  <c r="V56"/>
  <c r="Z55"/>
  <c r="Y55"/>
  <c r="X55"/>
  <c r="W55"/>
  <c r="V55"/>
  <c r="Z54"/>
  <c r="Y54"/>
  <c r="X54"/>
  <c r="W54"/>
  <c r="AA54" s="1"/>
  <c r="V54"/>
  <c r="R56"/>
  <c r="R55"/>
  <c r="AA56" l="1"/>
  <c r="AA55"/>
  <c r="Y57"/>
  <c r="AA57"/>
  <c r="N53"/>
  <c r="R53" s="1"/>
  <c r="N50" l="1"/>
  <c r="W50" s="1"/>
  <c r="Z50"/>
  <c r="Y50"/>
  <c r="X50"/>
  <c r="V50"/>
  <c r="AW61"/>
  <c r="AW62" s="1"/>
  <c r="W42"/>
  <c r="N49"/>
  <c r="N16"/>
  <c r="W16" s="1"/>
  <c r="N41"/>
  <c r="W41" s="1"/>
  <c r="N40"/>
  <c r="W40" s="1"/>
  <c r="N39"/>
  <c r="W39" s="1"/>
  <c r="N38"/>
  <c r="W38" s="1"/>
  <c r="N36"/>
  <c r="R36" s="1"/>
  <c r="N34"/>
  <c r="W34" s="1"/>
  <c r="R35"/>
  <c r="N33"/>
  <c r="W33" s="1"/>
  <c r="N32"/>
  <c r="R32" s="1"/>
  <c r="Z33"/>
  <c r="Y33"/>
  <c r="X33"/>
  <c r="V33"/>
  <c r="N30"/>
  <c r="W30" s="1"/>
  <c r="N29"/>
  <c r="W29" s="1"/>
  <c r="N28"/>
  <c r="R28" s="1"/>
  <c r="N26"/>
  <c r="W26" s="1"/>
  <c r="N51"/>
  <c r="R51" s="1"/>
  <c r="O25"/>
  <c r="N25"/>
  <c r="W25" s="1"/>
  <c r="Z137"/>
  <c r="Z136"/>
  <c r="Z135"/>
  <c r="Z134"/>
  <c r="Z133"/>
  <c r="Z132"/>
  <c r="Z131"/>
  <c r="Z130"/>
  <c r="Z129"/>
  <c r="Z128"/>
  <c r="Z127"/>
  <c r="Z126"/>
  <c r="Z125"/>
  <c r="Z124"/>
  <c r="Z123"/>
  <c r="Z122"/>
  <c r="Z121"/>
  <c r="Z120"/>
  <c r="Z119"/>
  <c r="Z118"/>
  <c r="Z117"/>
  <c r="Z116"/>
  <c r="Z115"/>
  <c r="Z114"/>
  <c r="Z113"/>
  <c r="Z112"/>
  <c r="Z111"/>
  <c r="Z110"/>
  <c r="Z109"/>
  <c r="Z108"/>
  <c r="Z107"/>
  <c r="Z106"/>
  <c r="Z105"/>
  <c r="Z104"/>
  <c r="Z103"/>
  <c r="Z102"/>
  <c r="Z101"/>
  <c r="Z100"/>
  <c r="Z99"/>
  <c r="Z98"/>
  <c r="Z97"/>
  <c r="Z96"/>
  <c r="Z95"/>
  <c r="Z94"/>
  <c r="Z93"/>
  <c r="Z92"/>
  <c r="Z91"/>
  <c r="Z90"/>
  <c r="Z89"/>
  <c r="Z88"/>
  <c r="Z87"/>
  <c r="Z86"/>
  <c r="Z85"/>
  <c r="Z84"/>
  <c r="Z83"/>
  <c r="Z82"/>
  <c r="Z81"/>
  <c r="Z80"/>
  <c r="Z79"/>
  <c r="Z78"/>
  <c r="Z77"/>
  <c r="Z76"/>
  <c r="Z75"/>
  <c r="Z74"/>
  <c r="Z73"/>
  <c r="Z72"/>
  <c r="Z71"/>
  <c r="Z70"/>
  <c r="Z69"/>
  <c r="Z68"/>
  <c r="Z67"/>
  <c r="Z66"/>
  <c r="Z65"/>
  <c r="Z64"/>
  <c r="Z63"/>
  <c r="Z62"/>
  <c r="Z61"/>
  <c r="Z60"/>
  <c r="Z59"/>
  <c r="Z58"/>
  <c r="Z46"/>
  <c r="Z53"/>
  <c r="Z45"/>
  <c r="Z44"/>
  <c r="Z43"/>
  <c r="Z42"/>
  <c r="Z16"/>
  <c r="Z41"/>
  <c r="Z40"/>
  <c r="Z39"/>
  <c r="Z38"/>
  <c r="Z37"/>
  <c r="Z36"/>
  <c r="Z35"/>
  <c r="Z34"/>
  <c r="Z52"/>
  <c r="Z32"/>
  <c r="Z31"/>
  <c r="Z30"/>
  <c r="Z29"/>
  <c r="Z28"/>
  <c r="Z27"/>
  <c r="Z26"/>
  <c r="Z18"/>
  <c r="Z17"/>
  <c r="Z51"/>
  <c r="Z25"/>
  <c r="Z24"/>
  <c r="Z23"/>
  <c r="Z22"/>
  <c r="Z21"/>
  <c r="Z20"/>
  <c r="Z19"/>
  <c r="Z49"/>
  <c r="Z48"/>
  <c r="Z47"/>
  <c r="R137"/>
  <c r="R136"/>
  <c r="R135"/>
  <c r="R134"/>
  <c r="R133"/>
  <c r="R132"/>
  <c r="R131"/>
  <c r="R130"/>
  <c r="R129"/>
  <c r="R128"/>
  <c r="R127"/>
  <c r="R126"/>
  <c r="R125"/>
  <c r="R124"/>
  <c r="R123"/>
  <c r="R122"/>
  <c r="R121"/>
  <c r="R120"/>
  <c r="R119"/>
  <c r="R118"/>
  <c r="R117"/>
  <c r="R116"/>
  <c r="R115"/>
  <c r="R114"/>
  <c r="R113"/>
  <c r="R112"/>
  <c r="R111"/>
  <c r="R110"/>
  <c r="R109"/>
  <c r="R108"/>
  <c r="R107"/>
  <c r="R106"/>
  <c r="R105"/>
  <c r="R104"/>
  <c r="R103"/>
  <c r="R102"/>
  <c r="R101"/>
  <c r="R100"/>
  <c r="R99"/>
  <c r="R98"/>
  <c r="R97"/>
  <c r="R96"/>
  <c r="R95"/>
  <c r="R94"/>
  <c r="R93"/>
  <c r="R92"/>
  <c r="R91"/>
  <c r="R90"/>
  <c r="R89"/>
  <c r="R88"/>
  <c r="R87"/>
  <c r="R86"/>
  <c r="R85"/>
  <c r="R84"/>
  <c r="R83"/>
  <c r="R82"/>
  <c r="R81"/>
  <c r="R80"/>
  <c r="R79"/>
  <c r="R78"/>
  <c r="R77"/>
  <c r="R76"/>
  <c r="R75"/>
  <c r="R74"/>
  <c r="R73"/>
  <c r="R72"/>
  <c r="R71"/>
  <c r="R70"/>
  <c r="R69"/>
  <c r="R68"/>
  <c r="R67"/>
  <c r="R66"/>
  <c r="R65"/>
  <c r="R64"/>
  <c r="R63"/>
  <c r="R62"/>
  <c r="R61"/>
  <c r="R60"/>
  <c r="R59"/>
  <c r="R58"/>
  <c r="R46"/>
  <c r="R54"/>
  <c r="R45"/>
  <c r="R44"/>
  <c r="R43"/>
  <c r="R37"/>
  <c r="R52"/>
  <c r="R31"/>
  <c r="R27"/>
  <c r="R18"/>
  <c r="R17"/>
  <c r="R24"/>
  <c r="R23"/>
  <c r="R22"/>
  <c r="R49"/>
  <c r="N21"/>
  <c r="R21" s="1"/>
  <c r="N20"/>
  <c r="R20" s="1"/>
  <c r="N19"/>
  <c r="R19" s="1"/>
  <c r="N48"/>
  <c r="R48" s="1"/>
  <c r="N47"/>
  <c r="R47" s="1"/>
  <c r="Y137"/>
  <c r="X137"/>
  <c r="W137"/>
  <c r="V137"/>
  <c r="Y136"/>
  <c r="X136"/>
  <c r="W136"/>
  <c r="V136"/>
  <c r="Y135"/>
  <c r="X135"/>
  <c r="W135"/>
  <c r="V135"/>
  <c r="Y134"/>
  <c r="X134"/>
  <c r="W134"/>
  <c r="V134"/>
  <c r="Y133"/>
  <c r="X133"/>
  <c r="W133"/>
  <c r="V133"/>
  <c r="Y132"/>
  <c r="X132"/>
  <c r="W132"/>
  <c r="V132"/>
  <c r="Y131"/>
  <c r="X131"/>
  <c r="W131"/>
  <c r="V131"/>
  <c r="Y130"/>
  <c r="X130"/>
  <c r="W130"/>
  <c r="V130"/>
  <c r="Y129"/>
  <c r="X129"/>
  <c r="W129"/>
  <c r="V129"/>
  <c r="Y128"/>
  <c r="X128"/>
  <c r="W128"/>
  <c r="V128"/>
  <c r="Y127"/>
  <c r="X127"/>
  <c r="W127"/>
  <c r="V127"/>
  <c r="Y126"/>
  <c r="X126"/>
  <c r="W126"/>
  <c r="V126"/>
  <c r="Y125"/>
  <c r="X125"/>
  <c r="W125"/>
  <c r="V125"/>
  <c r="Y124"/>
  <c r="X124"/>
  <c r="W124"/>
  <c r="V124"/>
  <c r="Y123"/>
  <c r="X123"/>
  <c r="W123"/>
  <c r="V123"/>
  <c r="Y122"/>
  <c r="X122"/>
  <c r="W122"/>
  <c r="V122"/>
  <c r="Y121"/>
  <c r="X121"/>
  <c r="W121"/>
  <c r="V121"/>
  <c r="Y120"/>
  <c r="X120"/>
  <c r="W120"/>
  <c r="V120"/>
  <c r="Y119"/>
  <c r="X119"/>
  <c r="W119"/>
  <c r="V119"/>
  <c r="Y118"/>
  <c r="X118"/>
  <c r="W118"/>
  <c r="V118"/>
  <c r="Y117"/>
  <c r="X117"/>
  <c r="W117"/>
  <c r="V117"/>
  <c r="Y116"/>
  <c r="X116"/>
  <c r="W116"/>
  <c r="V116"/>
  <c r="Y115"/>
  <c r="X115"/>
  <c r="W115"/>
  <c r="V115"/>
  <c r="Y114"/>
  <c r="X114"/>
  <c r="W114"/>
  <c r="V114"/>
  <c r="Y113"/>
  <c r="X113"/>
  <c r="W113"/>
  <c r="V113"/>
  <c r="Y112"/>
  <c r="X112"/>
  <c r="W112"/>
  <c r="V112"/>
  <c r="Y111"/>
  <c r="X111"/>
  <c r="W111"/>
  <c r="V111"/>
  <c r="Y110"/>
  <c r="X110"/>
  <c r="W110"/>
  <c r="V110"/>
  <c r="Y109"/>
  <c r="X109"/>
  <c r="W109"/>
  <c r="V109"/>
  <c r="Y108"/>
  <c r="X108"/>
  <c r="W108"/>
  <c r="V108"/>
  <c r="Y107"/>
  <c r="X107"/>
  <c r="W107"/>
  <c r="V107"/>
  <c r="Y106"/>
  <c r="X106"/>
  <c r="W106"/>
  <c r="V106"/>
  <c r="Y105"/>
  <c r="X105"/>
  <c r="W105"/>
  <c r="V105"/>
  <c r="Y104"/>
  <c r="X104"/>
  <c r="W104"/>
  <c r="V104"/>
  <c r="Y103"/>
  <c r="X103"/>
  <c r="W103"/>
  <c r="V103"/>
  <c r="Y102"/>
  <c r="X102"/>
  <c r="W102"/>
  <c r="V102"/>
  <c r="Y101"/>
  <c r="X101"/>
  <c r="W101"/>
  <c r="V101"/>
  <c r="Y100"/>
  <c r="X100"/>
  <c r="W100"/>
  <c r="V100"/>
  <c r="Y99"/>
  <c r="X99"/>
  <c r="W99"/>
  <c r="V99"/>
  <c r="Y98"/>
  <c r="X98"/>
  <c r="W98"/>
  <c r="V98"/>
  <c r="Y97"/>
  <c r="X97"/>
  <c r="W97"/>
  <c r="V97"/>
  <c r="Y96"/>
  <c r="X96"/>
  <c r="W96"/>
  <c r="V96"/>
  <c r="Y95"/>
  <c r="X95"/>
  <c r="W95"/>
  <c r="V95"/>
  <c r="Y94"/>
  <c r="X94"/>
  <c r="W94"/>
  <c r="V94"/>
  <c r="Y93"/>
  <c r="X93"/>
  <c r="W93"/>
  <c r="V93"/>
  <c r="Y92"/>
  <c r="X92"/>
  <c r="W92"/>
  <c r="V92"/>
  <c r="Y91"/>
  <c r="X91"/>
  <c r="W91"/>
  <c r="V91"/>
  <c r="Y90"/>
  <c r="X90"/>
  <c r="W90"/>
  <c r="V90"/>
  <c r="Y89"/>
  <c r="X89"/>
  <c r="W89"/>
  <c r="V89"/>
  <c r="Y88"/>
  <c r="X88"/>
  <c r="W88"/>
  <c r="V88"/>
  <c r="Y87"/>
  <c r="X87"/>
  <c r="W87"/>
  <c r="V87"/>
  <c r="Y86"/>
  <c r="X86"/>
  <c r="W86"/>
  <c r="V86"/>
  <c r="Y85"/>
  <c r="X85"/>
  <c r="W85"/>
  <c r="V85"/>
  <c r="Y84"/>
  <c r="X84"/>
  <c r="W84"/>
  <c r="V84"/>
  <c r="Y83"/>
  <c r="X83"/>
  <c r="W83"/>
  <c r="V83"/>
  <c r="Y82"/>
  <c r="X82"/>
  <c r="W82"/>
  <c r="V82"/>
  <c r="Y81"/>
  <c r="X81"/>
  <c r="W81"/>
  <c r="V81"/>
  <c r="Y80"/>
  <c r="X80"/>
  <c r="W80"/>
  <c r="V80"/>
  <c r="Y79"/>
  <c r="X79"/>
  <c r="W79"/>
  <c r="V79"/>
  <c r="Y78"/>
  <c r="X78"/>
  <c r="W78"/>
  <c r="V78"/>
  <c r="Y77"/>
  <c r="X77"/>
  <c r="W77"/>
  <c r="V77"/>
  <c r="Y76"/>
  <c r="X76"/>
  <c r="W76"/>
  <c r="V76"/>
  <c r="Y75"/>
  <c r="X75"/>
  <c r="W75"/>
  <c r="V75"/>
  <c r="Y74"/>
  <c r="X74"/>
  <c r="W74"/>
  <c r="V74"/>
  <c r="Y73"/>
  <c r="X73"/>
  <c r="W73"/>
  <c r="V73"/>
  <c r="Y72"/>
  <c r="X72"/>
  <c r="W72"/>
  <c r="V72"/>
  <c r="Y71"/>
  <c r="X71"/>
  <c r="W71"/>
  <c r="V71"/>
  <c r="Y70"/>
  <c r="X70"/>
  <c r="W70"/>
  <c r="V70"/>
  <c r="Y69"/>
  <c r="X69"/>
  <c r="W69"/>
  <c r="V69"/>
  <c r="Y68"/>
  <c r="X68"/>
  <c r="W68"/>
  <c r="V68"/>
  <c r="Y67"/>
  <c r="X67"/>
  <c r="W67"/>
  <c r="V67"/>
  <c r="Y66"/>
  <c r="X66"/>
  <c r="W66"/>
  <c r="V66"/>
  <c r="Y65"/>
  <c r="X65"/>
  <c r="W65"/>
  <c r="V65"/>
  <c r="Y64"/>
  <c r="X64"/>
  <c r="W64"/>
  <c r="V64"/>
  <c r="Y63"/>
  <c r="X63"/>
  <c r="W63"/>
  <c r="V63"/>
  <c r="Y62"/>
  <c r="X62"/>
  <c r="W62"/>
  <c r="V62"/>
  <c r="Y61"/>
  <c r="X61"/>
  <c r="W61"/>
  <c r="V61"/>
  <c r="Y60"/>
  <c r="X60"/>
  <c r="W60"/>
  <c r="V60"/>
  <c r="Y59"/>
  <c r="X59"/>
  <c r="W59"/>
  <c r="V59"/>
  <c r="Y58"/>
  <c r="X58"/>
  <c r="W58"/>
  <c r="V58"/>
  <c r="Y46"/>
  <c r="X46"/>
  <c r="W46"/>
  <c r="V46"/>
  <c r="Y53"/>
  <c r="X53"/>
  <c r="W53"/>
  <c r="V53"/>
  <c r="Y45"/>
  <c r="X45"/>
  <c r="W45"/>
  <c r="V45"/>
  <c r="Y44"/>
  <c r="X44"/>
  <c r="W44"/>
  <c r="V44"/>
  <c r="Y43"/>
  <c r="X43"/>
  <c r="W43"/>
  <c r="V43"/>
  <c r="Y42"/>
  <c r="X42"/>
  <c r="V42"/>
  <c r="Y16"/>
  <c r="X16"/>
  <c r="V16"/>
  <c r="Y41"/>
  <c r="X41"/>
  <c r="V41"/>
  <c r="Y40"/>
  <c r="X40"/>
  <c r="V40"/>
  <c r="Y39"/>
  <c r="X39"/>
  <c r="V39"/>
  <c r="Y38"/>
  <c r="X38"/>
  <c r="V38"/>
  <c r="Y37"/>
  <c r="X37"/>
  <c r="W37"/>
  <c r="V37"/>
  <c r="Y36"/>
  <c r="X36"/>
  <c r="W36"/>
  <c r="V36"/>
  <c r="Y35"/>
  <c r="X35"/>
  <c r="V35"/>
  <c r="Y34"/>
  <c r="X34"/>
  <c r="V34"/>
  <c r="Y52"/>
  <c r="X52"/>
  <c r="W52"/>
  <c r="V52"/>
  <c r="Y32"/>
  <c r="X32"/>
  <c r="V32"/>
  <c r="Y31"/>
  <c r="X31"/>
  <c r="W31"/>
  <c r="V31"/>
  <c r="Y30"/>
  <c r="X30"/>
  <c r="V30"/>
  <c r="Y29"/>
  <c r="X29"/>
  <c r="V29"/>
  <c r="Y28"/>
  <c r="X28"/>
  <c r="V28"/>
  <c r="Y27"/>
  <c r="X27"/>
  <c r="W27"/>
  <c r="V27"/>
  <c r="Y26"/>
  <c r="X26"/>
  <c r="V26"/>
  <c r="Y18"/>
  <c r="X18"/>
  <c r="W18"/>
  <c r="V18"/>
  <c r="Y17"/>
  <c r="X17"/>
  <c r="W17"/>
  <c r="V17"/>
  <c r="Y51"/>
  <c r="X51"/>
  <c r="V51"/>
  <c r="Y25"/>
  <c r="X25"/>
  <c r="V25"/>
  <c r="Y24"/>
  <c r="X24"/>
  <c r="W24"/>
  <c r="V24"/>
  <c r="Y23"/>
  <c r="X23"/>
  <c r="W23"/>
  <c r="V23"/>
  <c r="Y22"/>
  <c r="X22"/>
  <c r="W22"/>
  <c r="V22"/>
  <c r="Y21"/>
  <c r="X21"/>
  <c r="V21"/>
  <c r="Y20"/>
  <c r="X20"/>
  <c r="V20"/>
  <c r="Y19"/>
  <c r="X19"/>
  <c r="W19"/>
  <c r="V19"/>
  <c r="Y49"/>
  <c r="X49"/>
  <c r="W49"/>
  <c r="V49"/>
  <c r="Y48"/>
  <c r="X48"/>
  <c r="V48"/>
  <c r="Y47"/>
  <c r="X47"/>
  <c r="V47"/>
  <c r="AA85" l="1"/>
  <c r="AA117"/>
  <c r="AA93"/>
  <c r="AA125"/>
  <c r="AA118"/>
  <c r="AA106"/>
  <c r="AA109"/>
  <c r="AA101"/>
  <c r="AA133"/>
  <c r="AA86"/>
  <c r="AA61"/>
  <c r="AA69"/>
  <c r="AA74"/>
  <c r="AA77"/>
  <c r="AA53"/>
  <c r="AA66"/>
  <c r="AA78"/>
  <c r="AA130"/>
  <c r="AA65"/>
  <c r="AA73"/>
  <c r="AA89"/>
  <c r="AA97"/>
  <c r="AA105"/>
  <c r="AA113"/>
  <c r="AA121"/>
  <c r="AA129"/>
  <c r="AA137"/>
  <c r="AA58"/>
  <c r="AA70"/>
  <c r="AA90"/>
  <c r="AA102"/>
  <c r="AA122"/>
  <c r="AA134"/>
  <c r="R16"/>
  <c r="AA98"/>
  <c r="AA110"/>
  <c r="AA81"/>
  <c r="W28"/>
  <c r="AA28" s="1"/>
  <c r="AA62"/>
  <c r="AA82"/>
  <c r="AA94"/>
  <c r="AA114"/>
  <c r="AA126"/>
  <c r="AA136"/>
  <c r="R38"/>
  <c r="R25"/>
  <c r="R39"/>
  <c r="AA27"/>
  <c r="R26"/>
  <c r="AA30"/>
  <c r="AA49"/>
  <c r="AA24"/>
  <c r="AA135"/>
  <c r="AA31"/>
  <c r="AA34"/>
  <c r="AA39"/>
  <c r="W21"/>
  <c r="AA21" s="1"/>
  <c r="AA17"/>
  <c r="AA59"/>
  <c r="AA67"/>
  <c r="AA75"/>
  <c r="AA83"/>
  <c r="AA91"/>
  <c r="AA99"/>
  <c r="AA107"/>
  <c r="AA115"/>
  <c r="AA123"/>
  <c r="AA131"/>
  <c r="R40"/>
  <c r="AA38"/>
  <c r="R50"/>
  <c r="AA50"/>
  <c r="AA45"/>
  <c r="AA42"/>
  <c r="R42"/>
  <c r="AA16"/>
  <c r="R41"/>
  <c r="AA41"/>
  <c r="AA40"/>
  <c r="W35"/>
  <c r="AA35" s="1"/>
  <c r="R34"/>
  <c r="R33"/>
  <c r="AA33"/>
  <c r="AA52"/>
  <c r="W32"/>
  <c r="AA32" s="1"/>
  <c r="R30"/>
  <c r="R29"/>
  <c r="AA26"/>
  <c r="AA18"/>
  <c r="W51"/>
  <c r="AA51" s="1"/>
  <c r="AA25"/>
  <c r="AA23"/>
  <c r="AA64"/>
  <c r="AA72"/>
  <c r="AA80"/>
  <c r="AA36"/>
  <c r="AA43"/>
  <c r="AA60"/>
  <c r="AA68"/>
  <c r="AA76"/>
  <c r="AA84"/>
  <c r="AA92"/>
  <c r="AA100"/>
  <c r="AA108"/>
  <c r="AA116"/>
  <c r="AA124"/>
  <c r="AA132"/>
  <c r="AA46"/>
  <c r="AA88"/>
  <c r="AA96"/>
  <c r="AA104"/>
  <c r="AA112"/>
  <c r="AA120"/>
  <c r="AA128"/>
  <c r="AA29"/>
  <c r="AA37"/>
  <c r="AA44"/>
  <c r="AA63"/>
  <c r="AA71"/>
  <c r="AA79"/>
  <c r="AA87"/>
  <c r="AA95"/>
  <c r="AA103"/>
  <c r="AA111"/>
  <c r="AA119"/>
  <c r="AA127"/>
  <c r="AA22"/>
  <c r="W20"/>
  <c r="AA20" s="1"/>
  <c r="AA19"/>
  <c r="W48"/>
  <c r="AA48" s="1"/>
  <c r="W47"/>
  <c r="AA47" s="1"/>
</calcChain>
</file>

<file path=xl/comments1.xml><?xml version="1.0" encoding="utf-8"?>
<comments xmlns="http://schemas.openxmlformats.org/spreadsheetml/2006/main">
  <authors>
    <author>AHS</author>
  </authors>
  <commentList>
    <comment ref="M15" authorId="0">
      <text>
        <r>
          <rPr>
            <b/>
            <sz val="9"/>
            <color indexed="81"/>
            <rFont val="Tahoma"/>
            <charset val="1"/>
          </rPr>
          <t>OK = debit en banque</t>
        </r>
      </text>
    </comment>
  </commentList>
</comments>
</file>

<file path=xl/sharedStrings.xml><?xml version="1.0" encoding="utf-8"?>
<sst xmlns="http://schemas.openxmlformats.org/spreadsheetml/2006/main" count="353" uniqueCount="115">
  <si>
    <t># Document</t>
  </si>
  <si>
    <t>Forme Paiment</t>
  </si>
  <si>
    <t>Cash</t>
  </si>
  <si>
    <t>CB</t>
  </si>
  <si>
    <t>Cheque</t>
  </si>
  <si>
    <t>Transf.</t>
  </si>
  <si>
    <t>Concept</t>
  </si>
  <si>
    <t>Detail</t>
  </si>
  <si>
    <t>Deplacement</t>
  </si>
  <si>
    <t>Invitation</t>
  </si>
  <si>
    <t>Cadeau</t>
  </si>
  <si>
    <t>Fourniture</t>
  </si>
  <si>
    <t>Consulting</t>
  </si>
  <si>
    <t>Autres</t>
  </si>
  <si>
    <t>Achat/ Vente</t>
  </si>
  <si>
    <t>Achat</t>
  </si>
  <si>
    <t>Vente</t>
  </si>
  <si>
    <t>Debours</t>
  </si>
  <si>
    <t>Client</t>
  </si>
  <si>
    <t>Scan</t>
  </si>
  <si>
    <t>Facture debours</t>
  </si>
  <si>
    <t>oui</t>
  </si>
  <si>
    <t>non</t>
  </si>
  <si>
    <t>Soregies</t>
  </si>
  <si>
    <t>Sorégies</t>
  </si>
  <si>
    <t>MS</t>
  </si>
  <si>
    <t>KKR</t>
  </si>
  <si>
    <t>GPT</t>
  </si>
  <si>
    <t>Hors Taxe</t>
  </si>
  <si>
    <t>TVA 5%</t>
  </si>
  <si>
    <t>TVA 19%</t>
  </si>
  <si>
    <t>TVA Autre</t>
  </si>
  <si>
    <t>Total</t>
  </si>
  <si>
    <t>Montant (Eu) Input</t>
  </si>
  <si>
    <t>Montant (devise) input</t>
  </si>
  <si>
    <t>FX</t>
  </si>
  <si>
    <t>Montant (Eu) output</t>
  </si>
  <si>
    <t>Autre</t>
  </si>
  <si>
    <t>Date mm/aa</t>
  </si>
  <si>
    <t>Mois Compt</t>
  </si>
  <si>
    <t>Note de Frais</t>
  </si>
  <si>
    <t>Frais constitution</t>
  </si>
  <si>
    <t>TVA 19,6%</t>
  </si>
  <si>
    <t>Divers</t>
  </si>
  <si>
    <t>Fourniseurs</t>
  </si>
  <si>
    <t>columbus: le mesturet</t>
  </si>
  <si>
    <t>03_01</t>
  </si>
  <si>
    <t>03_02</t>
  </si>
  <si>
    <t>Dalkia: Paraysol</t>
  </si>
  <si>
    <t>03_03</t>
  </si>
  <si>
    <t>E.on: Publicis</t>
  </si>
  <si>
    <t>03_04</t>
  </si>
  <si>
    <t>Snet: Rouge P</t>
  </si>
  <si>
    <t>Abengoa: Calamocha</t>
  </si>
  <si>
    <t>03_05</t>
  </si>
  <si>
    <t>03_06</t>
  </si>
  <si>
    <t>Sevillana: Sierra Sev.</t>
  </si>
  <si>
    <t>03_07</t>
  </si>
  <si>
    <t>Enerpress: Corcorans</t>
  </si>
  <si>
    <t>04_01</t>
  </si>
  <si>
    <t>Deloitte: Versance</t>
  </si>
  <si>
    <t>02_02</t>
  </si>
  <si>
    <t>Provision AHS</t>
  </si>
  <si>
    <t>02_03</t>
  </si>
  <si>
    <t>encre cartuches</t>
  </si>
  <si>
    <t>03_09</t>
  </si>
  <si>
    <t>Restaurant</t>
  </si>
  <si>
    <t>03_10</t>
  </si>
  <si>
    <t>M. Henquet: Firenze</t>
  </si>
  <si>
    <t>03_12</t>
  </si>
  <si>
    <t>Socgen: Xu&amp;Chen</t>
  </si>
  <si>
    <t>03_14</t>
  </si>
  <si>
    <t>Poitiers: Gare</t>
  </si>
  <si>
    <t>Poitiers: Billets 23/03</t>
  </si>
  <si>
    <t>03_15</t>
  </si>
  <si>
    <t>03_16</t>
  </si>
  <si>
    <t>Poitiers: Billets 24/03</t>
  </si>
  <si>
    <t>Poitiers: Billets 25/03</t>
  </si>
  <si>
    <t>03_17</t>
  </si>
  <si>
    <t>Verif.</t>
  </si>
  <si>
    <t>Ok</t>
  </si>
  <si>
    <t>No Ok</t>
  </si>
  <si>
    <t>niort: 02/03</t>
  </si>
  <si>
    <t>03_18</t>
  </si>
  <si>
    <t>03_19</t>
  </si>
  <si>
    <t>Poitiers: Billets 10/03</t>
  </si>
  <si>
    <t>03_20</t>
  </si>
  <si>
    <t>03_xx</t>
  </si>
  <si>
    <t>03_22</t>
  </si>
  <si>
    <t>Poitiers: 10/03</t>
  </si>
  <si>
    <t>03_23</t>
  </si>
  <si>
    <t>03_24</t>
  </si>
  <si>
    <t>03_25</t>
  </si>
  <si>
    <t>02_04</t>
  </si>
  <si>
    <t>03_26</t>
  </si>
  <si>
    <t>Imprimante et cartuches</t>
  </si>
  <si>
    <t>03_27</t>
  </si>
  <si>
    <t>Sevilla: 25/3-30-3</t>
  </si>
  <si>
    <t>03_28</t>
  </si>
  <si>
    <t>Enerpress news</t>
  </si>
  <si>
    <t>02_00</t>
  </si>
  <si>
    <t>BP: Cotisation</t>
  </si>
  <si>
    <t>03_2011</t>
  </si>
  <si>
    <t>03_29</t>
  </si>
  <si>
    <t>Clients</t>
  </si>
  <si>
    <t>Pascal Dorothee</t>
  </si>
  <si>
    <t>04_02</t>
  </si>
  <si>
    <t>#1 FV Finance</t>
  </si>
  <si>
    <t>#2 AGP: Statuts</t>
  </si>
  <si>
    <t># 3-4 FV Finance: Liquidacion Phase 0</t>
  </si>
  <si>
    <t>#5 Hige&amp;Nabarro</t>
  </si>
  <si>
    <t>#6 HICOX ASSURANCE RCP</t>
  </si>
  <si>
    <t>Facture: 2011_03_001 Soregies</t>
  </si>
  <si>
    <t>Facture: 2011_03_002 Morgan S</t>
  </si>
  <si>
    <t>Facture: 2011_03_003 Soregies</t>
  </si>
</sst>
</file>

<file path=xl/styles.xml><?xml version="1.0" encoding="utf-8"?>
<styleSheet xmlns="http://schemas.openxmlformats.org/spreadsheetml/2006/main">
  <numFmts count="1">
    <numFmt numFmtId="164" formatCode="mm/yyyy"/>
  </numFmts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164" fontId="0" fillId="0" borderId="0" xfId="0" applyNumberFormat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" fontId="0" fillId="0" borderId="2" xfId="0" applyNumberForma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0" fillId="0" borderId="2" xfId="0" applyNumberFormat="1" applyBorder="1" applyAlignment="1">
      <alignment horizontal="right" vertical="center"/>
    </xf>
    <xf numFmtId="4" fontId="0" fillId="0" borderId="3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  <xf numFmtId="164" fontId="0" fillId="0" borderId="0" xfId="0" applyNumberFormat="1" applyBorder="1" applyAlignment="1">
      <alignment vertical="center"/>
    </xf>
    <xf numFmtId="0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4" fontId="0" fillId="0" borderId="0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1" fillId="0" borderId="0" xfId="0" applyNumberFormat="1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164" fontId="0" fillId="0" borderId="5" xfId="0" applyNumberFormat="1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vertical="center"/>
    </xf>
    <xf numFmtId="4" fontId="0" fillId="0" borderId="5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AW137"/>
  <sheetViews>
    <sheetView tabSelected="1" zoomScale="90" zoomScaleNormal="90" workbookViewId="0">
      <selection activeCell="AC18" sqref="AC18"/>
    </sheetView>
  </sheetViews>
  <sheetFormatPr baseColWidth="10" defaultRowHeight="15"/>
  <cols>
    <col min="1" max="1" width="11.42578125" style="1"/>
    <col min="2" max="2" width="8.7109375" style="1" customWidth="1"/>
    <col min="3" max="3" width="10.42578125" style="1" customWidth="1"/>
    <col min="4" max="4" width="8.28515625" style="1" customWidth="1"/>
    <col min="5" max="5" width="7.7109375" style="1" customWidth="1"/>
    <col min="6" max="6" width="9" style="1" customWidth="1"/>
    <col min="7" max="7" width="14.7109375" style="21" customWidth="1"/>
    <col min="8" max="8" width="32.28515625" style="1" customWidth="1"/>
    <col min="9" max="12" width="11.42578125" style="1" hidden="1" customWidth="1"/>
    <col min="13" max="13" width="8.140625" style="21" customWidth="1"/>
    <col min="14" max="18" width="11.42578125" style="1" customWidth="1"/>
    <col min="19" max="22" width="11.42578125" style="1" hidden="1" customWidth="1"/>
    <col min="23" max="27" width="0" style="1" hidden="1" customWidth="1"/>
    <col min="28" max="16384" width="11.42578125" style="1"/>
  </cols>
  <sheetData>
    <row r="2" spans="2:27" s="3" customFormat="1" hidden="1">
      <c r="E2" s="13" t="s">
        <v>15</v>
      </c>
      <c r="F2" s="13" t="s">
        <v>2</v>
      </c>
      <c r="G2" s="11" t="s">
        <v>8</v>
      </c>
      <c r="I2" s="13" t="s">
        <v>21</v>
      </c>
      <c r="J2" s="11" t="s">
        <v>24</v>
      </c>
      <c r="M2" s="11" t="s">
        <v>80</v>
      </c>
    </row>
    <row r="3" spans="2:27" s="3" customFormat="1" hidden="1">
      <c r="E3" s="14" t="s">
        <v>16</v>
      </c>
      <c r="F3" s="16" t="s">
        <v>3</v>
      </c>
      <c r="G3" s="15" t="s">
        <v>9</v>
      </c>
      <c r="I3" s="14" t="s">
        <v>22</v>
      </c>
      <c r="J3" s="15" t="s">
        <v>25</v>
      </c>
      <c r="M3" s="15" t="s">
        <v>81</v>
      </c>
    </row>
    <row r="4" spans="2:27" s="3" customFormat="1" hidden="1">
      <c r="F4" s="16" t="s">
        <v>4</v>
      </c>
      <c r="G4" s="15" t="s">
        <v>10</v>
      </c>
      <c r="J4" s="15" t="s">
        <v>26</v>
      </c>
      <c r="M4" s="12"/>
    </row>
    <row r="5" spans="2:27" s="3" customFormat="1" hidden="1">
      <c r="F5" s="14" t="s">
        <v>5</v>
      </c>
      <c r="G5" s="15" t="s">
        <v>11</v>
      </c>
      <c r="J5" s="15" t="s">
        <v>27</v>
      </c>
    </row>
    <row r="6" spans="2:27" s="3" customFormat="1" hidden="1">
      <c r="G6" s="15" t="s">
        <v>12</v>
      </c>
      <c r="J6" s="15"/>
    </row>
    <row r="7" spans="2:27" s="3" customFormat="1" hidden="1">
      <c r="G7" s="15" t="s">
        <v>44</v>
      </c>
      <c r="J7" s="15"/>
    </row>
    <row r="8" spans="2:27" s="3" customFormat="1" hidden="1">
      <c r="G8" s="15" t="s">
        <v>40</v>
      </c>
      <c r="J8" s="15"/>
    </row>
    <row r="9" spans="2:27" s="3" customFormat="1" hidden="1">
      <c r="G9" s="15" t="s">
        <v>104</v>
      </c>
      <c r="J9" s="15"/>
    </row>
    <row r="10" spans="2:27" s="3" customFormat="1" hidden="1">
      <c r="G10" s="12" t="s">
        <v>13</v>
      </c>
      <c r="J10" s="12"/>
    </row>
    <row r="11" spans="2:27" s="3" customFormat="1" hidden="1"/>
    <row r="12" spans="2:27" s="3" customFormat="1" hidden="1"/>
    <row r="13" spans="2:27" s="3" customFormat="1" hidden="1"/>
    <row r="14" spans="2:27">
      <c r="I14" s="7" t="s">
        <v>17</v>
      </c>
      <c r="J14" s="8"/>
      <c r="K14" s="8"/>
      <c r="L14" s="9"/>
      <c r="M14" s="51"/>
      <c r="N14" s="4" t="s">
        <v>33</v>
      </c>
      <c r="O14" s="5"/>
      <c r="P14" s="5"/>
      <c r="Q14" s="5"/>
      <c r="R14" s="6"/>
      <c r="S14" s="4" t="s">
        <v>34</v>
      </c>
      <c r="T14" s="5"/>
      <c r="U14" s="5"/>
      <c r="V14" s="6"/>
      <c r="W14" s="4" t="s">
        <v>36</v>
      </c>
      <c r="X14" s="5"/>
      <c r="Y14" s="5"/>
      <c r="Z14" s="5"/>
      <c r="AA14" s="6"/>
    </row>
    <row r="15" spans="2:27" s="2" customFormat="1" ht="45">
      <c r="B15" s="48" t="s">
        <v>39</v>
      </c>
      <c r="C15" s="49" t="s">
        <v>38</v>
      </c>
      <c r="D15" s="49" t="s">
        <v>0</v>
      </c>
      <c r="E15" s="49" t="s">
        <v>14</v>
      </c>
      <c r="F15" s="49" t="s">
        <v>1</v>
      </c>
      <c r="G15" s="49" t="s">
        <v>6</v>
      </c>
      <c r="H15" s="50" t="s">
        <v>7</v>
      </c>
      <c r="I15" s="23" t="s">
        <v>17</v>
      </c>
      <c r="J15" s="24" t="s">
        <v>18</v>
      </c>
      <c r="K15" s="24" t="s">
        <v>19</v>
      </c>
      <c r="L15" s="25" t="s">
        <v>20</v>
      </c>
      <c r="M15" s="52" t="s">
        <v>79</v>
      </c>
      <c r="N15" s="23" t="s">
        <v>28</v>
      </c>
      <c r="O15" s="24" t="s">
        <v>29</v>
      </c>
      <c r="P15" s="24" t="s">
        <v>42</v>
      </c>
      <c r="Q15" s="24" t="s">
        <v>31</v>
      </c>
      <c r="R15" s="25" t="s">
        <v>32</v>
      </c>
      <c r="S15" s="23" t="s">
        <v>28</v>
      </c>
      <c r="T15" s="24" t="s">
        <v>31</v>
      </c>
      <c r="U15" s="24" t="s">
        <v>35</v>
      </c>
      <c r="V15" s="25" t="s">
        <v>32</v>
      </c>
      <c r="W15" s="23" t="s">
        <v>28</v>
      </c>
      <c r="X15" s="24" t="s">
        <v>29</v>
      </c>
      <c r="Y15" s="24" t="s">
        <v>30</v>
      </c>
      <c r="Z15" s="24" t="s">
        <v>37</v>
      </c>
      <c r="AA15" s="25" t="s">
        <v>32</v>
      </c>
    </row>
    <row r="16" spans="2:27">
      <c r="B16" s="26" t="s">
        <v>102</v>
      </c>
      <c r="C16" s="27">
        <v>40575</v>
      </c>
      <c r="D16" s="28" t="s">
        <v>93</v>
      </c>
      <c r="E16" s="5" t="s">
        <v>15</v>
      </c>
      <c r="F16" s="5" t="s">
        <v>3</v>
      </c>
      <c r="G16" s="44" t="s">
        <v>9</v>
      </c>
      <c r="H16" s="5" t="s">
        <v>23</v>
      </c>
      <c r="I16" s="5" t="s">
        <v>22</v>
      </c>
      <c r="J16" s="5"/>
      <c r="K16" s="5"/>
      <c r="L16" s="5"/>
      <c r="M16" s="44" t="s">
        <v>80</v>
      </c>
      <c r="N16" s="22">
        <f>57.45+10.04</f>
        <v>67.490000000000009</v>
      </c>
      <c r="O16" s="22">
        <v>3.15</v>
      </c>
      <c r="P16" s="22">
        <v>1.96</v>
      </c>
      <c r="Q16" s="22"/>
      <c r="R16" s="29">
        <f t="shared" ref="R16:R60" si="0">+N16+O16+P16+Q16</f>
        <v>72.600000000000009</v>
      </c>
      <c r="S16" s="22"/>
      <c r="T16" s="22"/>
      <c r="U16" s="22"/>
      <c r="V16" s="22">
        <f t="shared" ref="V16:V53" si="1">+T16+S16</f>
        <v>0</v>
      </c>
      <c r="W16" s="22">
        <f t="shared" ref="W16:W53" si="2">+N16+S16*U16</f>
        <v>67.490000000000009</v>
      </c>
      <c r="X16" s="22">
        <f t="shared" ref="X16:X53" si="3">+O16</f>
        <v>3.15</v>
      </c>
      <c r="Y16" s="22">
        <f t="shared" ref="Y16:Y53" si="4">+P16</f>
        <v>1.96</v>
      </c>
      <c r="Z16" s="22">
        <f t="shared" ref="Z16:Z53" si="5">+T16*U16+Q16</f>
        <v>0</v>
      </c>
      <c r="AA16" s="29">
        <f t="shared" ref="AA16:AA53" si="6">+Z16+Y16+X16+W16</f>
        <v>72.600000000000009</v>
      </c>
    </row>
    <row r="17" spans="2:27">
      <c r="B17" s="30" t="s">
        <v>102</v>
      </c>
      <c r="C17" s="31">
        <v>40576</v>
      </c>
      <c r="D17" s="32" t="s">
        <v>61</v>
      </c>
      <c r="E17" s="33" t="s">
        <v>15</v>
      </c>
      <c r="F17" s="33" t="s">
        <v>2</v>
      </c>
      <c r="G17" s="45" t="s">
        <v>13</v>
      </c>
      <c r="H17" s="34" t="s">
        <v>62</v>
      </c>
      <c r="I17" s="33"/>
      <c r="J17" s="33"/>
      <c r="K17" s="33"/>
      <c r="L17" s="33"/>
      <c r="M17" s="45" t="s">
        <v>80</v>
      </c>
      <c r="N17" s="35">
        <v>50</v>
      </c>
      <c r="O17" s="35"/>
      <c r="P17" s="35"/>
      <c r="Q17" s="35"/>
      <c r="R17" s="36">
        <f t="shared" si="0"/>
        <v>50</v>
      </c>
      <c r="S17" s="35"/>
      <c r="T17" s="35"/>
      <c r="U17" s="35"/>
      <c r="V17" s="35">
        <f t="shared" si="1"/>
        <v>0</v>
      </c>
      <c r="W17" s="35">
        <f t="shared" si="2"/>
        <v>50</v>
      </c>
      <c r="X17" s="35">
        <f t="shared" si="3"/>
        <v>0</v>
      </c>
      <c r="Y17" s="35">
        <f t="shared" si="4"/>
        <v>0</v>
      </c>
      <c r="Z17" s="35">
        <f t="shared" si="5"/>
        <v>0</v>
      </c>
      <c r="AA17" s="36">
        <f t="shared" si="6"/>
        <v>50</v>
      </c>
    </row>
    <row r="18" spans="2:27">
      <c r="B18" s="30" t="s">
        <v>102</v>
      </c>
      <c r="C18" s="31">
        <v>40576</v>
      </c>
      <c r="D18" s="32" t="s">
        <v>63</v>
      </c>
      <c r="E18" s="33" t="s">
        <v>15</v>
      </c>
      <c r="F18" s="33" t="s">
        <v>3</v>
      </c>
      <c r="G18" s="45" t="s">
        <v>11</v>
      </c>
      <c r="H18" s="33" t="s">
        <v>64</v>
      </c>
      <c r="I18" s="33"/>
      <c r="J18" s="33"/>
      <c r="K18" s="33"/>
      <c r="L18" s="33"/>
      <c r="M18" s="47" t="s">
        <v>80</v>
      </c>
      <c r="N18" s="35">
        <v>35.869999999999997</v>
      </c>
      <c r="O18" s="35">
        <v>7.03</v>
      </c>
      <c r="P18" s="35"/>
      <c r="Q18" s="35"/>
      <c r="R18" s="36">
        <f t="shared" si="0"/>
        <v>42.9</v>
      </c>
      <c r="S18" s="35"/>
      <c r="T18" s="35"/>
      <c r="U18" s="35"/>
      <c r="V18" s="35">
        <f t="shared" si="1"/>
        <v>0</v>
      </c>
      <c r="W18" s="35">
        <f t="shared" si="2"/>
        <v>35.869999999999997</v>
      </c>
      <c r="X18" s="35">
        <f t="shared" si="3"/>
        <v>7.03</v>
      </c>
      <c r="Y18" s="35">
        <f t="shared" si="4"/>
        <v>0</v>
      </c>
      <c r="Z18" s="35">
        <f t="shared" si="5"/>
        <v>0</v>
      </c>
      <c r="AA18" s="36">
        <f t="shared" si="6"/>
        <v>42.9</v>
      </c>
    </row>
    <row r="19" spans="2:27">
      <c r="B19" s="30" t="s">
        <v>102</v>
      </c>
      <c r="C19" s="31">
        <v>40603</v>
      </c>
      <c r="D19" s="32" t="s">
        <v>46</v>
      </c>
      <c r="E19" s="33" t="s">
        <v>15</v>
      </c>
      <c r="F19" s="33" t="s">
        <v>3</v>
      </c>
      <c r="G19" s="45" t="s">
        <v>9</v>
      </c>
      <c r="H19" s="33" t="s">
        <v>45</v>
      </c>
      <c r="I19" s="33"/>
      <c r="J19" s="33"/>
      <c r="K19" s="33"/>
      <c r="L19" s="33"/>
      <c r="M19" s="45" t="s">
        <v>80</v>
      </c>
      <c r="N19" s="35">
        <f>89.39+11.29</f>
        <v>100.68</v>
      </c>
      <c r="O19" s="35">
        <v>4.91</v>
      </c>
      <c r="P19" s="35">
        <v>2.21</v>
      </c>
      <c r="Q19" s="35"/>
      <c r="R19" s="36">
        <f t="shared" si="0"/>
        <v>107.8</v>
      </c>
      <c r="S19" s="35"/>
      <c r="T19" s="35"/>
      <c r="U19" s="35"/>
      <c r="V19" s="35">
        <f t="shared" si="1"/>
        <v>0</v>
      </c>
      <c r="W19" s="35">
        <f t="shared" si="2"/>
        <v>100.68</v>
      </c>
      <c r="X19" s="35">
        <f t="shared" si="3"/>
        <v>4.91</v>
      </c>
      <c r="Y19" s="35">
        <f t="shared" si="4"/>
        <v>2.21</v>
      </c>
      <c r="Z19" s="35">
        <f t="shared" si="5"/>
        <v>0</v>
      </c>
      <c r="AA19" s="36">
        <f t="shared" si="6"/>
        <v>107.80000000000001</v>
      </c>
    </row>
    <row r="20" spans="2:27">
      <c r="B20" s="30" t="s">
        <v>102</v>
      </c>
      <c r="C20" s="31">
        <v>40603</v>
      </c>
      <c r="D20" s="32" t="s">
        <v>47</v>
      </c>
      <c r="E20" s="33" t="s">
        <v>15</v>
      </c>
      <c r="F20" s="33" t="s">
        <v>3</v>
      </c>
      <c r="G20" s="45" t="s">
        <v>9</v>
      </c>
      <c r="H20" s="33" t="s">
        <v>48</v>
      </c>
      <c r="I20" s="33"/>
      <c r="J20" s="33"/>
      <c r="K20" s="33"/>
      <c r="L20" s="33"/>
      <c r="M20" s="45" t="s">
        <v>80</v>
      </c>
      <c r="N20" s="35">
        <f>74.88+19.23</f>
        <v>94.11</v>
      </c>
      <c r="O20" s="35">
        <v>4.12</v>
      </c>
      <c r="P20" s="35">
        <v>3.77</v>
      </c>
      <c r="Q20" s="35"/>
      <c r="R20" s="36">
        <f t="shared" si="0"/>
        <v>102</v>
      </c>
      <c r="S20" s="35"/>
      <c r="T20" s="35"/>
      <c r="U20" s="35"/>
      <c r="V20" s="35">
        <f t="shared" si="1"/>
        <v>0</v>
      </c>
      <c r="W20" s="35">
        <f t="shared" si="2"/>
        <v>94.11</v>
      </c>
      <c r="X20" s="35">
        <f t="shared" si="3"/>
        <v>4.12</v>
      </c>
      <c r="Y20" s="35">
        <f t="shared" si="4"/>
        <v>3.77</v>
      </c>
      <c r="Z20" s="35">
        <f t="shared" si="5"/>
        <v>0</v>
      </c>
      <c r="AA20" s="36">
        <f t="shared" si="6"/>
        <v>102</v>
      </c>
    </row>
    <row r="21" spans="2:27">
      <c r="B21" s="30" t="s">
        <v>102</v>
      </c>
      <c r="C21" s="31">
        <v>40603</v>
      </c>
      <c r="D21" s="32" t="s">
        <v>49</v>
      </c>
      <c r="E21" s="33" t="s">
        <v>15</v>
      </c>
      <c r="F21" s="33" t="s">
        <v>3</v>
      </c>
      <c r="G21" s="45" t="s">
        <v>9</v>
      </c>
      <c r="H21" s="33" t="s">
        <v>50</v>
      </c>
      <c r="I21" s="33"/>
      <c r="J21" s="33"/>
      <c r="K21" s="33"/>
      <c r="L21" s="33"/>
      <c r="M21" s="45" t="s">
        <v>80</v>
      </c>
      <c r="N21" s="35">
        <f>11.71+79.15</f>
        <v>90.860000000000014</v>
      </c>
      <c r="O21" s="35">
        <v>2.29</v>
      </c>
      <c r="P21" s="35">
        <v>4.3499999999999996</v>
      </c>
      <c r="Q21" s="35"/>
      <c r="R21" s="36">
        <f t="shared" si="0"/>
        <v>97.500000000000014</v>
      </c>
      <c r="S21" s="35"/>
      <c r="T21" s="35"/>
      <c r="U21" s="35"/>
      <c r="V21" s="35">
        <f t="shared" si="1"/>
        <v>0</v>
      </c>
      <c r="W21" s="35">
        <f t="shared" si="2"/>
        <v>90.860000000000014</v>
      </c>
      <c r="X21" s="35">
        <f t="shared" si="3"/>
        <v>2.29</v>
      </c>
      <c r="Y21" s="35">
        <f t="shared" si="4"/>
        <v>4.3499999999999996</v>
      </c>
      <c r="Z21" s="35">
        <f t="shared" si="5"/>
        <v>0</v>
      </c>
      <c r="AA21" s="36">
        <f t="shared" si="6"/>
        <v>97.500000000000014</v>
      </c>
    </row>
    <row r="22" spans="2:27">
      <c r="B22" s="30" t="s">
        <v>102</v>
      </c>
      <c r="C22" s="31">
        <v>40603</v>
      </c>
      <c r="D22" s="32" t="s">
        <v>51</v>
      </c>
      <c r="E22" s="33" t="s">
        <v>15</v>
      </c>
      <c r="F22" s="33" t="s">
        <v>3</v>
      </c>
      <c r="G22" s="45" t="s">
        <v>9</v>
      </c>
      <c r="H22" s="33" t="s">
        <v>52</v>
      </c>
      <c r="I22" s="33"/>
      <c r="J22" s="33"/>
      <c r="K22" s="33"/>
      <c r="L22" s="33"/>
      <c r="M22" s="45" t="s">
        <v>80</v>
      </c>
      <c r="N22" s="35">
        <v>134.01</v>
      </c>
      <c r="O22" s="35">
        <v>2.4500000000000002</v>
      </c>
      <c r="P22" s="35">
        <v>17.54</v>
      </c>
      <c r="Q22" s="35"/>
      <c r="R22" s="36">
        <f t="shared" si="0"/>
        <v>153.99999999999997</v>
      </c>
      <c r="S22" s="35"/>
      <c r="T22" s="35"/>
      <c r="U22" s="35"/>
      <c r="V22" s="35">
        <f t="shared" si="1"/>
        <v>0</v>
      </c>
      <c r="W22" s="35">
        <f t="shared" si="2"/>
        <v>134.01</v>
      </c>
      <c r="X22" s="35">
        <f t="shared" si="3"/>
        <v>2.4500000000000002</v>
      </c>
      <c r="Y22" s="35">
        <f t="shared" si="4"/>
        <v>17.54</v>
      </c>
      <c r="Z22" s="35">
        <f t="shared" si="5"/>
        <v>0</v>
      </c>
      <c r="AA22" s="36">
        <f t="shared" si="6"/>
        <v>154</v>
      </c>
    </row>
    <row r="23" spans="2:27">
      <c r="B23" s="30" t="s">
        <v>102</v>
      </c>
      <c r="C23" s="31">
        <v>40603</v>
      </c>
      <c r="D23" s="32" t="s">
        <v>54</v>
      </c>
      <c r="E23" s="33" t="s">
        <v>15</v>
      </c>
      <c r="F23" s="33" t="s">
        <v>3</v>
      </c>
      <c r="G23" s="45" t="s">
        <v>9</v>
      </c>
      <c r="H23" s="33" t="s">
        <v>53</v>
      </c>
      <c r="I23" s="33"/>
      <c r="J23" s="33"/>
      <c r="K23" s="33"/>
      <c r="L23" s="33"/>
      <c r="M23" s="45" t="s">
        <v>80</v>
      </c>
      <c r="N23" s="35">
        <v>117.36</v>
      </c>
      <c r="O23" s="35"/>
      <c r="P23" s="35"/>
      <c r="Q23" s="35">
        <v>9.39</v>
      </c>
      <c r="R23" s="36">
        <f t="shared" si="0"/>
        <v>126.75</v>
      </c>
      <c r="S23" s="35"/>
      <c r="T23" s="35"/>
      <c r="U23" s="35"/>
      <c r="V23" s="35">
        <f t="shared" si="1"/>
        <v>0</v>
      </c>
      <c r="W23" s="35">
        <f t="shared" si="2"/>
        <v>117.36</v>
      </c>
      <c r="X23" s="35">
        <f t="shared" si="3"/>
        <v>0</v>
      </c>
      <c r="Y23" s="35">
        <f t="shared" si="4"/>
        <v>0</v>
      </c>
      <c r="Z23" s="35">
        <f t="shared" si="5"/>
        <v>9.39</v>
      </c>
      <c r="AA23" s="36">
        <f t="shared" si="6"/>
        <v>126.75</v>
      </c>
    </row>
    <row r="24" spans="2:27">
      <c r="B24" s="30" t="s">
        <v>102</v>
      </c>
      <c r="C24" s="31">
        <v>40603</v>
      </c>
      <c r="D24" s="32" t="s">
        <v>55</v>
      </c>
      <c r="E24" s="33" t="s">
        <v>15</v>
      </c>
      <c r="F24" s="33" t="s">
        <v>3</v>
      </c>
      <c r="G24" s="45" t="s">
        <v>9</v>
      </c>
      <c r="H24" s="33" t="s">
        <v>56</v>
      </c>
      <c r="I24" s="33"/>
      <c r="J24" s="33"/>
      <c r="K24" s="33"/>
      <c r="L24" s="33"/>
      <c r="M24" s="45" t="s">
        <v>80</v>
      </c>
      <c r="N24" s="35">
        <v>75.349999999999994</v>
      </c>
      <c r="O24" s="35"/>
      <c r="P24" s="35"/>
      <c r="Q24" s="35"/>
      <c r="R24" s="36">
        <f t="shared" si="0"/>
        <v>75.349999999999994</v>
      </c>
      <c r="S24" s="35"/>
      <c r="T24" s="35"/>
      <c r="U24" s="35"/>
      <c r="V24" s="35">
        <f t="shared" si="1"/>
        <v>0</v>
      </c>
      <c r="W24" s="35">
        <f t="shared" si="2"/>
        <v>75.349999999999994</v>
      </c>
      <c r="X24" s="35">
        <f t="shared" si="3"/>
        <v>0</v>
      </c>
      <c r="Y24" s="35">
        <f t="shared" si="4"/>
        <v>0</v>
      </c>
      <c r="Z24" s="35">
        <f t="shared" si="5"/>
        <v>0</v>
      </c>
      <c r="AA24" s="36">
        <f t="shared" si="6"/>
        <v>75.349999999999994</v>
      </c>
    </row>
    <row r="25" spans="2:27">
      <c r="B25" s="30" t="s">
        <v>102</v>
      </c>
      <c r="C25" s="31">
        <v>40603</v>
      </c>
      <c r="D25" s="32" t="s">
        <v>57</v>
      </c>
      <c r="E25" s="33" t="s">
        <v>15</v>
      </c>
      <c r="F25" s="33" t="s">
        <v>3</v>
      </c>
      <c r="G25" s="45" t="s">
        <v>9</v>
      </c>
      <c r="H25" s="33" t="s">
        <v>58</v>
      </c>
      <c r="I25" s="33"/>
      <c r="J25" s="33"/>
      <c r="K25" s="33"/>
      <c r="L25" s="33"/>
      <c r="M25" s="45" t="s">
        <v>80</v>
      </c>
      <c r="N25" s="35">
        <f>6.26+2.09+12.54+43.98</f>
        <v>64.87</v>
      </c>
      <c r="O25" s="35">
        <f>2.42+0.34+0.11</f>
        <v>2.8699999999999997</v>
      </c>
      <c r="P25" s="35">
        <v>2.46</v>
      </c>
      <c r="Q25" s="35"/>
      <c r="R25" s="36">
        <f t="shared" si="0"/>
        <v>70.2</v>
      </c>
      <c r="S25" s="35"/>
      <c r="T25" s="35"/>
      <c r="U25" s="35"/>
      <c r="V25" s="35">
        <f t="shared" si="1"/>
        <v>0</v>
      </c>
      <c r="W25" s="35">
        <f t="shared" si="2"/>
        <v>64.87</v>
      </c>
      <c r="X25" s="35">
        <f t="shared" si="3"/>
        <v>2.8699999999999997</v>
      </c>
      <c r="Y25" s="35">
        <f t="shared" si="4"/>
        <v>2.46</v>
      </c>
      <c r="Z25" s="35">
        <f t="shared" si="5"/>
        <v>0</v>
      </c>
      <c r="AA25" s="36">
        <f t="shared" si="6"/>
        <v>70.2</v>
      </c>
    </row>
    <row r="26" spans="2:27">
      <c r="B26" s="30" t="s">
        <v>102</v>
      </c>
      <c r="C26" s="31">
        <v>40603</v>
      </c>
      <c r="D26" s="32" t="s">
        <v>65</v>
      </c>
      <c r="E26" s="33" t="s">
        <v>15</v>
      </c>
      <c r="F26" s="33" t="s">
        <v>3</v>
      </c>
      <c r="G26" s="45" t="s">
        <v>8</v>
      </c>
      <c r="H26" s="33" t="s">
        <v>66</v>
      </c>
      <c r="I26" s="33"/>
      <c r="J26" s="33"/>
      <c r="K26" s="33"/>
      <c r="L26" s="33"/>
      <c r="M26" s="45" t="s">
        <v>80</v>
      </c>
      <c r="N26" s="35">
        <f>12.85-0.67</f>
        <v>12.18</v>
      </c>
      <c r="O26" s="35">
        <v>0.67</v>
      </c>
      <c r="P26" s="35"/>
      <c r="Q26" s="35"/>
      <c r="R26" s="36">
        <f t="shared" si="0"/>
        <v>12.85</v>
      </c>
      <c r="S26" s="35"/>
      <c r="T26" s="35"/>
      <c r="U26" s="35"/>
      <c r="V26" s="35">
        <f t="shared" si="1"/>
        <v>0</v>
      </c>
      <c r="W26" s="35">
        <f t="shared" si="2"/>
        <v>12.18</v>
      </c>
      <c r="X26" s="35">
        <f t="shared" si="3"/>
        <v>0.67</v>
      </c>
      <c r="Y26" s="35">
        <f t="shared" si="4"/>
        <v>0</v>
      </c>
      <c r="Z26" s="35">
        <f t="shared" si="5"/>
        <v>0</v>
      </c>
      <c r="AA26" s="36">
        <f t="shared" si="6"/>
        <v>12.85</v>
      </c>
    </row>
    <row r="27" spans="2:27">
      <c r="B27" s="30" t="s">
        <v>102</v>
      </c>
      <c r="C27" s="31">
        <v>40603</v>
      </c>
      <c r="D27" s="32" t="s">
        <v>67</v>
      </c>
      <c r="E27" s="33" t="s">
        <v>15</v>
      </c>
      <c r="F27" s="33" t="s">
        <v>3</v>
      </c>
      <c r="G27" s="45" t="s">
        <v>9</v>
      </c>
      <c r="H27" s="33" t="s">
        <v>68</v>
      </c>
      <c r="I27" s="33"/>
      <c r="J27" s="33"/>
      <c r="K27" s="33"/>
      <c r="L27" s="33"/>
      <c r="M27" s="45" t="s">
        <v>80</v>
      </c>
      <c r="N27" s="35">
        <v>42.34</v>
      </c>
      <c r="O27" s="35"/>
      <c r="P27" s="35"/>
      <c r="Q27" s="35"/>
      <c r="R27" s="36">
        <f t="shared" si="0"/>
        <v>42.34</v>
      </c>
      <c r="S27" s="35"/>
      <c r="T27" s="35"/>
      <c r="U27" s="35"/>
      <c r="V27" s="35">
        <f t="shared" si="1"/>
        <v>0</v>
      </c>
      <c r="W27" s="35">
        <f t="shared" si="2"/>
        <v>42.34</v>
      </c>
      <c r="X27" s="35">
        <f t="shared" si="3"/>
        <v>0</v>
      </c>
      <c r="Y27" s="35">
        <f t="shared" si="4"/>
        <v>0</v>
      </c>
      <c r="Z27" s="35">
        <f t="shared" si="5"/>
        <v>0</v>
      </c>
      <c r="AA27" s="36">
        <f t="shared" si="6"/>
        <v>42.34</v>
      </c>
    </row>
    <row r="28" spans="2:27">
      <c r="B28" s="30" t="s">
        <v>102</v>
      </c>
      <c r="C28" s="31">
        <v>40603</v>
      </c>
      <c r="D28" s="32" t="s">
        <v>69</v>
      </c>
      <c r="E28" s="33" t="s">
        <v>15</v>
      </c>
      <c r="F28" s="33" t="s">
        <v>3</v>
      </c>
      <c r="G28" s="45" t="s">
        <v>9</v>
      </c>
      <c r="H28" s="33" t="s">
        <v>70</v>
      </c>
      <c r="I28" s="33"/>
      <c r="J28" s="33"/>
      <c r="K28" s="33"/>
      <c r="L28" s="33"/>
      <c r="M28" s="45" t="s">
        <v>80</v>
      </c>
      <c r="N28" s="35">
        <f>31.5-1.64</f>
        <v>29.86</v>
      </c>
      <c r="O28" s="35">
        <v>1.64</v>
      </c>
      <c r="P28" s="35"/>
      <c r="Q28" s="35"/>
      <c r="R28" s="36">
        <f t="shared" si="0"/>
        <v>31.5</v>
      </c>
      <c r="S28" s="35"/>
      <c r="T28" s="35"/>
      <c r="U28" s="35"/>
      <c r="V28" s="35">
        <f t="shared" si="1"/>
        <v>0</v>
      </c>
      <c r="W28" s="35">
        <f t="shared" si="2"/>
        <v>29.86</v>
      </c>
      <c r="X28" s="35">
        <f t="shared" si="3"/>
        <v>1.64</v>
      </c>
      <c r="Y28" s="35">
        <f t="shared" si="4"/>
        <v>0</v>
      </c>
      <c r="Z28" s="35">
        <f t="shared" si="5"/>
        <v>0</v>
      </c>
      <c r="AA28" s="36">
        <f t="shared" si="6"/>
        <v>31.5</v>
      </c>
    </row>
    <row r="29" spans="2:27">
      <c r="B29" s="30" t="s">
        <v>102</v>
      </c>
      <c r="C29" s="31">
        <v>40603</v>
      </c>
      <c r="D29" s="32" t="s">
        <v>71</v>
      </c>
      <c r="E29" s="33" t="s">
        <v>15</v>
      </c>
      <c r="F29" s="33" t="s">
        <v>3</v>
      </c>
      <c r="G29" s="45" t="s">
        <v>8</v>
      </c>
      <c r="H29" s="33" t="s">
        <v>72</v>
      </c>
      <c r="I29" s="33" t="s">
        <v>21</v>
      </c>
      <c r="J29" s="33" t="s">
        <v>24</v>
      </c>
      <c r="K29" s="33"/>
      <c r="L29" s="33"/>
      <c r="M29" s="45" t="s">
        <v>80</v>
      </c>
      <c r="N29" s="35">
        <f>12.55-O29-P29</f>
        <v>11.530000000000001</v>
      </c>
      <c r="O29" s="35">
        <v>0.49</v>
      </c>
      <c r="P29" s="35">
        <v>0.53</v>
      </c>
      <c r="Q29" s="35"/>
      <c r="R29" s="36">
        <f t="shared" si="0"/>
        <v>12.55</v>
      </c>
      <c r="S29" s="35"/>
      <c r="T29" s="35"/>
      <c r="U29" s="35"/>
      <c r="V29" s="35">
        <f t="shared" si="1"/>
        <v>0</v>
      </c>
      <c r="W29" s="35">
        <f t="shared" si="2"/>
        <v>11.530000000000001</v>
      </c>
      <c r="X29" s="35">
        <f t="shared" si="3"/>
        <v>0.49</v>
      </c>
      <c r="Y29" s="35">
        <f t="shared" si="4"/>
        <v>0.53</v>
      </c>
      <c r="Z29" s="35">
        <f t="shared" si="5"/>
        <v>0</v>
      </c>
      <c r="AA29" s="36">
        <f t="shared" si="6"/>
        <v>12.55</v>
      </c>
    </row>
    <row r="30" spans="2:27">
      <c r="B30" s="30" t="s">
        <v>102</v>
      </c>
      <c r="C30" s="31">
        <v>40603</v>
      </c>
      <c r="D30" s="32" t="s">
        <v>74</v>
      </c>
      <c r="E30" s="33" t="s">
        <v>15</v>
      </c>
      <c r="F30" s="33" t="s">
        <v>3</v>
      </c>
      <c r="G30" s="45" t="s">
        <v>8</v>
      </c>
      <c r="H30" s="33" t="s">
        <v>73</v>
      </c>
      <c r="I30" s="33" t="s">
        <v>21</v>
      </c>
      <c r="J30" s="33" t="s">
        <v>24</v>
      </c>
      <c r="K30" s="33"/>
      <c r="L30" s="33"/>
      <c r="M30" s="45" t="s">
        <v>80</v>
      </c>
      <c r="N30" s="35">
        <f>80*2</f>
        <v>160</v>
      </c>
      <c r="O30" s="35"/>
      <c r="P30" s="35"/>
      <c r="Q30" s="35"/>
      <c r="R30" s="36">
        <f t="shared" si="0"/>
        <v>160</v>
      </c>
      <c r="S30" s="35"/>
      <c r="T30" s="35"/>
      <c r="U30" s="35"/>
      <c r="V30" s="35">
        <f t="shared" si="1"/>
        <v>0</v>
      </c>
      <c r="W30" s="35">
        <f t="shared" si="2"/>
        <v>160</v>
      </c>
      <c r="X30" s="35">
        <f t="shared" si="3"/>
        <v>0</v>
      </c>
      <c r="Y30" s="35">
        <f t="shared" si="4"/>
        <v>0</v>
      </c>
      <c r="Z30" s="35">
        <f t="shared" si="5"/>
        <v>0</v>
      </c>
      <c r="AA30" s="36">
        <f t="shared" si="6"/>
        <v>160</v>
      </c>
    </row>
    <row r="31" spans="2:27">
      <c r="B31" s="30" t="s">
        <v>102</v>
      </c>
      <c r="C31" s="31">
        <v>40603</v>
      </c>
      <c r="D31" s="32" t="s">
        <v>75</v>
      </c>
      <c r="E31" s="33" t="s">
        <v>15</v>
      </c>
      <c r="F31" s="33" t="s">
        <v>3</v>
      </c>
      <c r="G31" s="45" t="s">
        <v>8</v>
      </c>
      <c r="H31" s="33" t="s">
        <v>76</v>
      </c>
      <c r="I31" s="33" t="s">
        <v>21</v>
      </c>
      <c r="J31" s="33" t="s">
        <v>24</v>
      </c>
      <c r="K31" s="33"/>
      <c r="L31" s="33"/>
      <c r="M31" s="45" t="s">
        <v>80</v>
      </c>
      <c r="N31" s="35">
        <v>80</v>
      </c>
      <c r="O31" s="35"/>
      <c r="P31" s="35"/>
      <c r="Q31" s="35"/>
      <c r="R31" s="36">
        <f t="shared" si="0"/>
        <v>80</v>
      </c>
      <c r="S31" s="35"/>
      <c r="T31" s="35"/>
      <c r="U31" s="35"/>
      <c r="V31" s="35">
        <f t="shared" si="1"/>
        <v>0</v>
      </c>
      <c r="W31" s="35">
        <f t="shared" si="2"/>
        <v>80</v>
      </c>
      <c r="X31" s="35">
        <f t="shared" si="3"/>
        <v>0</v>
      </c>
      <c r="Y31" s="35">
        <f t="shared" si="4"/>
        <v>0</v>
      </c>
      <c r="Z31" s="35">
        <f t="shared" si="5"/>
        <v>0</v>
      </c>
      <c r="AA31" s="36">
        <f t="shared" si="6"/>
        <v>80</v>
      </c>
    </row>
    <row r="32" spans="2:27">
      <c r="B32" s="30" t="s">
        <v>102</v>
      </c>
      <c r="C32" s="31">
        <v>40603</v>
      </c>
      <c r="D32" s="32" t="s">
        <v>78</v>
      </c>
      <c r="E32" s="33" t="s">
        <v>15</v>
      </c>
      <c r="F32" s="33" t="s">
        <v>3</v>
      </c>
      <c r="G32" s="45" t="s">
        <v>8</v>
      </c>
      <c r="H32" s="33" t="s">
        <v>77</v>
      </c>
      <c r="I32" s="33" t="s">
        <v>21</v>
      </c>
      <c r="J32" s="33" t="s">
        <v>24</v>
      </c>
      <c r="K32" s="33"/>
      <c r="L32" s="33"/>
      <c r="M32" s="45" t="s">
        <v>80</v>
      </c>
      <c r="N32" s="35">
        <f>80+81.7</f>
        <v>161.69999999999999</v>
      </c>
      <c r="O32" s="35"/>
      <c r="P32" s="35"/>
      <c r="Q32" s="35"/>
      <c r="R32" s="36">
        <f t="shared" si="0"/>
        <v>161.69999999999999</v>
      </c>
      <c r="S32" s="35"/>
      <c r="T32" s="35"/>
      <c r="U32" s="35"/>
      <c r="V32" s="35">
        <f t="shared" si="1"/>
        <v>0</v>
      </c>
      <c r="W32" s="35">
        <f t="shared" si="2"/>
        <v>161.69999999999999</v>
      </c>
      <c r="X32" s="35">
        <f t="shared" si="3"/>
        <v>0</v>
      </c>
      <c r="Y32" s="35">
        <f t="shared" si="4"/>
        <v>0</v>
      </c>
      <c r="Z32" s="35">
        <f t="shared" si="5"/>
        <v>0</v>
      </c>
      <c r="AA32" s="36">
        <f t="shared" si="6"/>
        <v>161.69999999999999</v>
      </c>
    </row>
    <row r="33" spans="2:27">
      <c r="B33" s="30" t="s">
        <v>102</v>
      </c>
      <c r="C33" s="31">
        <v>40603</v>
      </c>
      <c r="D33" s="32" t="s">
        <v>78</v>
      </c>
      <c r="E33" s="33" t="s">
        <v>15</v>
      </c>
      <c r="F33" s="33" t="s">
        <v>3</v>
      </c>
      <c r="G33" s="45" t="s">
        <v>8</v>
      </c>
      <c r="H33" s="33" t="s">
        <v>77</v>
      </c>
      <c r="I33" s="33" t="s">
        <v>21</v>
      </c>
      <c r="J33" s="33" t="s">
        <v>24</v>
      </c>
      <c r="K33" s="33"/>
      <c r="L33" s="33"/>
      <c r="M33" s="45" t="s">
        <v>80</v>
      </c>
      <c r="N33" s="35">
        <f>80</f>
        <v>80</v>
      </c>
      <c r="O33" s="35"/>
      <c r="P33" s="35"/>
      <c r="Q33" s="35"/>
      <c r="R33" s="36">
        <f t="shared" si="0"/>
        <v>80</v>
      </c>
      <c r="S33" s="35"/>
      <c r="T33" s="35"/>
      <c r="U33" s="35"/>
      <c r="V33" s="35">
        <f t="shared" si="1"/>
        <v>0</v>
      </c>
      <c r="W33" s="35">
        <f t="shared" si="2"/>
        <v>80</v>
      </c>
      <c r="X33" s="35">
        <f t="shared" si="3"/>
        <v>0</v>
      </c>
      <c r="Y33" s="35">
        <f t="shared" si="4"/>
        <v>0</v>
      </c>
      <c r="Z33" s="35">
        <f t="shared" si="5"/>
        <v>0</v>
      </c>
      <c r="AA33" s="36">
        <f t="shared" si="6"/>
        <v>80</v>
      </c>
    </row>
    <row r="34" spans="2:27">
      <c r="B34" s="30" t="s">
        <v>102</v>
      </c>
      <c r="C34" s="31">
        <v>40603</v>
      </c>
      <c r="D34" s="32" t="s">
        <v>83</v>
      </c>
      <c r="E34" s="33" t="s">
        <v>15</v>
      </c>
      <c r="F34" s="33" t="s">
        <v>3</v>
      </c>
      <c r="G34" s="45" t="s">
        <v>8</v>
      </c>
      <c r="H34" s="33" t="s">
        <v>82</v>
      </c>
      <c r="I34" s="33" t="s">
        <v>21</v>
      </c>
      <c r="J34" s="33" t="s">
        <v>24</v>
      </c>
      <c r="K34" s="33"/>
      <c r="L34" s="33"/>
      <c r="M34" s="45" t="s">
        <v>80</v>
      </c>
      <c r="N34" s="35">
        <f>87.1*4</f>
        <v>348.4</v>
      </c>
      <c r="O34" s="35"/>
      <c r="P34" s="35"/>
      <c r="Q34" s="35"/>
      <c r="R34" s="36">
        <f t="shared" si="0"/>
        <v>348.4</v>
      </c>
      <c r="S34" s="35"/>
      <c r="T34" s="35"/>
      <c r="U34" s="35"/>
      <c r="V34" s="35">
        <f t="shared" si="1"/>
        <v>0</v>
      </c>
      <c r="W34" s="35">
        <f t="shared" si="2"/>
        <v>348.4</v>
      </c>
      <c r="X34" s="35">
        <f t="shared" si="3"/>
        <v>0</v>
      </c>
      <c r="Y34" s="35">
        <f t="shared" si="4"/>
        <v>0</v>
      </c>
      <c r="Z34" s="35">
        <f t="shared" si="5"/>
        <v>0</v>
      </c>
      <c r="AA34" s="36">
        <f t="shared" si="6"/>
        <v>348.4</v>
      </c>
    </row>
    <row r="35" spans="2:27">
      <c r="B35" s="30" t="s">
        <v>102</v>
      </c>
      <c r="C35" s="31">
        <v>40603</v>
      </c>
      <c r="D35" s="32" t="s">
        <v>84</v>
      </c>
      <c r="E35" s="33" t="s">
        <v>15</v>
      </c>
      <c r="F35" s="33" t="s">
        <v>3</v>
      </c>
      <c r="G35" s="45" t="s">
        <v>8</v>
      </c>
      <c r="H35" s="33" t="s">
        <v>85</v>
      </c>
      <c r="I35" s="33" t="s">
        <v>21</v>
      </c>
      <c r="J35" s="33" t="s">
        <v>24</v>
      </c>
      <c r="K35" s="33"/>
      <c r="L35" s="33"/>
      <c r="M35" s="45" t="s">
        <v>80</v>
      </c>
      <c r="N35" s="35">
        <v>102.6</v>
      </c>
      <c r="O35" s="35"/>
      <c r="P35" s="35"/>
      <c r="Q35" s="35"/>
      <c r="R35" s="36">
        <f t="shared" si="0"/>
        <v>102.6</v>
      </c>
      <c r="S35" s="35"/>
      <c r="T35" s="35"/>
      <c r="U35" s="35"/>
      <c r="V35" s="35">
        <f t="shared" si="1"/>
        <v>0</v>
      </c>
      <c r="W35" s="35">
        <f t="shared" si="2"/>
        <v>102.6</v>
      </c>
      <c r="X35" s="35">
        <f t="shared" si="3"/>
        <v>0</v>
      </c>
      <c r="Y35" s="35">
        <f t="shared" si="4"/>
        <v>0</v>
      </c>
      <c r="Z35" s="35">
        <f t="shared" si="5"/>
        <v>0</v>
      </c>
      <c r="AA35" s="36">
        <f t="shared" si="6"/>
        <v>102.6</v>
      </c>
    </row>
    <row r="36" spans="2:27">
      <c r="B36" s="30" t="s">
        <v>102</v>
      </c>
      <c r="C36" s="31">
        <v>40603</v>
      </c>
      <c r="D36" s="32" t="s">
        <v>86</v>
      </c>
      <c r="E36" s="33" t="s">
        <v>15</v>
      </c>
      <c r="F36" s="33" t="s">
        <v>3</v>
      </c>
      <c r="G36" s="45" t="s">
        <v>8</v>
      </c>
      <c r="H36" s="33" t="s">
        <v>85</v>
      </c>
      <c r="I36" s="33" t="s">
        <v>21</v>
      </c>
      <c r="J36" s="33" t="s">
        <v>24</v>
      </c>
      <c r="K36" s="33"/>
      <c r="L36" s="33"/>
      <c r="M36" s="45" t="s">
        <v>80</v>
      </c>
      <c r="N36" s="35">
        <f>51*3</f>
        <v>153</v>
      </c>
      <c r="O36" s="35"/>
      <c r="P36" s="35"/>
      <c r="Q36" s="35"/>
      <c r="R36" s="36">
        <f t="shared" si="0"/>
        <v>153</v>
      </c>
      <c r="S36" s="35"/>
      <c r="T36" s="35"/>
      <c r="U36" s="35"/>
      <c r="V36" s="35">
        <f t="shared" si="1"/>
        <v>0</v>
      </c>
      <c r="W36" s="35">
        <f t="shared" si="2"/>
        <v>153</v>
      </c>
      <c r="X36" s="35">
        <f t="shared" si="3"/>
        <v>0</v>
      </c>
      <c r="Y36" s="35">
        <f t="shared" si="4"/>
        <v>0</v>
      </c>
      <c r="Z36" s="35">
        <f t="shared" si="5"/>
        <v>0</v>
      </c>
      <c r="AA36" s="36">
        <f t="shared" si="6"/>
        <v>153</v>
      </c>
    </row>
    <row r="37" spans="2:27">
      <c r="B37" s="30" t="s">
        <v>102</v>
      </c>
      <c r="C37" s="31">
        <v>40603</v>
      </c>
      <c r="D37" s="37" t="s">
        <v>87</v>
      </c>
      <c r="E37" s="33" t="s">
        <v>15</v>
      </c>
      <c r="F37" s="33" t="s">
        <v>3</v>
      </c>
      <c r="G37" s="45" t="s">
        <v>8</v>
      </c>
      <c r="H37" s="33" t="s">
        <v>85</v>
      </c>
      <c r="I37" s="34" t="s">
        <v>22</v>
      </c>
      <c r="J37" s="33" t="s">
        <v>24</v>
      </c>
      <c r="K37" s="33"/>
      <c r="L37" s="33"/>
      <c r="M37" s="45" t="s">
        <v>80</v>
      </c>
      <c r="N37" s="35">
        <v>51</v>
      </c>
      <c r="O37" s="35"/>
      <c r="P37" s="35"/>
      <c r="Q37" s="35"/>
      <c r="R37" s="36">
        <f t="shared" si="0"/>
        <v>51</v>
      </c>
      <c r="S37" s="35"/>
      <c r="T37" s="35"/>
      <c r="U37" s="35"/>
      <c r="V37" s="35">
        <f t="shared" si="1"/>
        <v>0</v>
      </c>
      <c r="W37" s="35">
        <f t="shared" si="2"/>
        <v>51</v>
      </c>
      <c r="X37" s="35">
        <f t="shared" si="3"/>
        <v>0</v>
      </c>
      <c r="Y37" s="35">
        <f t="shared" si="4"/>
        <v>0</v>
      </c>
      <c r="Z37" s="35">
        <f t="shared" si="5"/>
        <v>0</v>
      </c>
      <c r="AA37" s="36">
        <f t="shared" si="6"/>
        <v>51</v>
      </c>
    </row>
    <row r="38" spans="2:27">
      <c r="B38" s="30" t="s">
        <v>102</v>
      </c>
      <c r="C38" s="31">
        <v>40603</v>
      </c>
      <c r="D38" s="32" t="s">
        <v>88</v>
      </c>
      <c r="E38" s="33" t="s">
        <v>15</v>
      </c>
      <c r="F38" s="33" t="s">
        <v>3</v>
      </c>
      <c r="G38" s="45" t="s">
        <v>8</v>
      </c>
      <c r="H38" s="33" t="s">
        <v>89</v>
      </c>
      <c r="I38" s="33" t="s">
        <v>21</v>
      </c>
      <c r="J38" s="33" t="s">
        <v>24</v>
      </c>
      <c r="K38" s="33"/>
      <c r="L38" s="33"/>
      <c r="M38" s="45" t="s">
        <v>80</v>
      </c>
      <c r="N38" s="35">
        <f>35.07+3.43</f>
        <v>38.5</v>
      </c>
      <c r="O38" s="35">
        <v>1.93</v>
      </c>
      <c r="P38" s="35">
        <v>0.67</v>
      </c>
      <c r="Q38" s="35"/>
      <c r="R38" s="36">
        <f t="shared" si="0"/>
        <v>41.1</v>
      </c>
      <c r="S38" s="35"/>
      <c r="T38" s="35"/>
      <c r="U38" s="35"/>
      <c r="V38" s="35">
        <f t="shared" si="1"/>
        <v>0</v>
      </c>
      <c r="W38" s="35">
        <f t="shared" si="2"/>
        <v>38.5</v>
      </c>
      <c r="X38" s="35">
        <f t="shared" si="3"/>
        <v>1.93</v>
      </c>
      <c r="Y38" s="35">
        <f t="shared" si="4"/>
        <v>0.67</v>
      </c>
      <c r="Z38" s="35">
        <f t="shared" si="5"/>
        <v>0</v>
      </c>
      <c r="AA38" s="36">
        <f t="shared" si="6"/>
        <v>41.1</v>
      </c>
    </row>
    <row r="39" spans="2:27">
      <c r="B39" s="30" t="s">
        <v>102</v>
      </c>
      <c r="C39" s="31">
        <v>40603</v>
      </c>
      <c r="D39" s="32" t="s">
        <v>90</v>
      </c>
      <c r="E39" s="33" t="s">
        <v>15</v>
      </c>
      <c r="F39" s="33" t="s">
        <v>3</v>
      </c>
      <c r="G39" s="45" t="s">
        <v>8</v>
      </c>
      <c r="H39" s="33" t="s">
        <v>82</v>
      </c>
      <c r="I39" s="33" t="s">
        <v>21</v>
      </c>
      <c r="J39" s="33" t="s">
        <v>24</v>
      </c>
      <c r="K39" s="33"/>
      <c r="L39" s="33"/>
      <c r="M39" s="45" t="s">
        <v>80</v>
      </c>
      <c r="N39" s="35">
        <f>204.5-O39</f>
        <v>193.9</v>
      </c>
      <c r="O39" s="35">
        <v>10.6</v>
      </c>
      <c r="P39" s="35"/>
      <c r="Q39" s="35"/>
      <c r="R39" s="36">
        <f t="shared" si="0"/>
        <v>204.5</v>
      </c>
      <c r="S39" s="35"/>
      <c r="T39" s="35"/>
      <c r="U39" s="35"/>
      <c r="V39" s="35">
        <f t="shared" si="1"/>
        <v>0</v>
      </c>
      <c r="W39" s="35">
        <f t="shared" si="2"/>
        <v>193.9</v>
      </c>
      <c r="X39" s="35">
        <f t="shared" si="3"/>
        <v>10.6</v>
      </c>
      <c r="Y39" s="35">
        <f t="shared" si="4"/>
        <v>0</v>
      </c>
      <c r="Z39" s="35">
        <f t="shared" si="5"/>
        <v>0</v>
      </c>
      <c r="AA39" s="36">
        <f t="shared" si="6"/>
        <v>204.5</v>
      </c>
    </row>
    <row r="40" spans="2:27">
      <c r="B40" s="30" t="s">
        <v>102</v>
      </c>
      <c r="C40" s="31">
        <v>40603</v>
      </c>
      <c r="D40" s="32" t="s">
        <v>91</v>
      </c>
      <c r="E40" s="33" t="s">
        <v>15</v>
      </c>
      <c r="F40" s="33" t="s">
        <v>3</v>
      </c>
      <c r="G40" s="45" t="s">
        <v>8</v>
      </c>
      <c r="H40" s="33" t="s">
        <v>82</v>
      </c>
      <c r="I40" s="33" t="s">
        <v>21</v>
      </c>
      <c r="J40" s="33" t="s">
        <v>24</v>
      </c>
      <c r="K40" s="33"/>
      <c r="L40" s="33"/>
      <c r="M40" s="45" t="s">
        <v>80</v>
      </c>
      <c r="N40" s="35">
        <f>45.7-O40-P40</f>
        <v>42.34</v>
      </c>
      <c r="O40" s="35">
        <v>1.92</v>
      </c>
      <c r="P40" s="35">
        <v>1.44</v>
      </c>
      <c r="Q40" s="35"/>
      <c r="R40" s="36">
        <f t="shared" si="0"/>
        <v>45.7</v>
      </c>
      <c r="S40" s="35"/>
      <c r="T40" s="35"/>
      <c r="U40" s="35"/>
      <c r="V40" s="35">
        <f t="shared" si="1"/>
        <v>0</v>
      </c>
      <c r="W40" s="35">
        <f t="shared" si="2"/>
        <v>42.34</v>
      </c>
      <c r="X40" s="35">
        <f t="shared" si="3"/>
        <v>1.92</v>
      </c>
      <c r="Y40" s="35">
        <f t="shared" si="4"/>
        <v>1.44</v>
      </c>
      <c r="Z40" s="35">
        <f t="shared" si="5"/>
        <v>0</v>
      </c>
      <c r="AA40" s="36">
        <f t="shared" si="6"/>
        <v>45.7</v>
      </c>
    </row>
    <row r="41" spans="2:27">
      <c r="B41" s="30" t="s">
        <v>102</v>
      </c>
      <c r="C41" s="31">
        <v>40603</v>
      </c>
      <c r="D41" s="32" t="s">
        <v>92</v>
      </c>
      <c r="E41" s="33" t="s">
        <v>15</v>
      </c>
      <c r="F41" s="33" t="s">
        <v>3</v>
      </c>
      <c r="G41" s="45" t="s">
        <v>8</v>
      </c>
      <c r="H41" s="33" t="s">
        <v>82</v>
      </c>
      <c r="I41" s="33" t="s">
        <v>21</v>
      </c>
      <c r="J41" s="33" t="s">
        <v>24</v>
      </c>
      <c r="K41" s="33"/>
      <c r="L41" s="33"/>
      <c r="M41" s="45" t="s">
        <v>80</v>
      </c>
      <c r="N41" s="35">
        <f>35.5-O41-P41</f>
        <v>33.089999999999996</v>
      </c>
      <c r="O41" s="35">
        <v>1.59</v>
      </c>
      <c r="P41" s="35">
        <v>0.82</v>
      </c>
      <c r="Q41" s="35"/>
      <c r="R41" s="36">
        <f t="shared" si="0"/>
        <v>35.5</v>
      </c>
      <c r="S41" s="35"/>
      <c r="T41" s="35"/>
      <c r="U41" s="35"/>
      <c r="V41" s="35">
        <f t="shared" si="1"/>
        <v>0</v>
      </c>
      <c r="W41" s="35">
        <f t="shared" si="2"/>
        <v>33.089999999999996</v>
      </c>
      <c r="X41" s="35">
        <f t="shared" si="3"/>
        <v>1.59</v>
      </c>
      <c r="Y41" s="35">
        <f t="shared" si="4"/>
        <v>0.82</v>
      </c>
      <c r="Z41" s="35">
        <f t="shared" si="5"/>
        <v>0</v>
      </c>
      <c r="AA41" s="36">
        <f t="shared" si="6"/>
        <v>35.5</v>
      </c>
    </row>
    <row r="42" spans="2:27">
      <c r="B42" s="30" t="s">
        <v>102</v>
      </c>
      <c r="C42" s="31">
        <v>40603</v>
      </c>
      <c r="D42" s="32" t="s">
        <v>94</v>
      </c>
      <c r="E42" s="33" t="s">
        <v>15</v>
      </c>
      <c r="F42" s="33" t="s">
        <v>3</v>
      </c>
      <c r="G42" s="45" t="s">
        <v>11</v>
      </c>
      <c r="H42" s="33" t="s">
        <v>95</v>
      </c>
      <c r="I42" s="33"/>
      <c r="J42" s="33"/>
      <c r="K42" s="33"/>
      <c r="L42" s="33"/>
      <c r="M42" s="45" t="s">
        <v>80</v>
      </c>
      <c r="N42" s="35">
        <v>505.04</v>
      </c>
      <c r="O42" s="35">
        <v>98.99</v>
      </c>
      <c r="P42" s="35"/>
      <c r="Q42" s="35"/>
      <c r="R42" s="36">
        <f t="shared" si="0"/>
        <v>604.03</v>
      </c>
      <c r="S42" s="35"/>
      <c r="T42" s="35"/>
      <c r="U42" s="35"/>
      <c r="V42" s="35">
        <f t="shared" si="1"/>
        <v>0</v>
      </c>
      <c r="W42" s="35">
        <f t="shared" si="2"/>
        <v>505.04</v>
      </c>
      <c r="X42" s="35">
        <f t="shared" si="3"/>
        <v>98.99</v>
      </c>
      <c r="Y42" s="35">
        <f t="shared" si="4"/>
        <v>0</v>
      </c>
      <c r="Z42" s="35">
        <f t="shared" si="5"/>
        <v>0</v>
      </c>
      <c r="AA42" s="36">
        <f t="shared" si="6"/>
        <v>604.03</v>
      </c>
    </row>
    <row r="43" spans="2:27">
      <c r="B43" s="30" t="s">
        <v>102</v>
      </c>
      <c r="C43" s="31">
        <v>40603</v>
      </c>
      <c r="D43" s="32" t="s">
        <v>96</v>
      </c>
      <c r="E43" s="33" t="s">
        <v>15</v>
      </c>
      <c r="F43" s="33" t="s">
        <v>3</v>
      </c>
      <c r="G43" s="45" t="s">
        <v>8</v>
      </c>
      <c r="H43" s="33" t="s">
        <v>97</v>
      </c>
      <c r="I43" s="33" t="s">
        <v>21</v>
      </c>
      <c r="J43" s="33" t="s">
        <v>27</v>
      </c>
      <c r="K43" s="33"/>
      <c r="L43" s="33"/>
      <c r="M43" s="45" t="s">
        <v>80</v>
      </c>
      <c r="N43" s="35">
        <v>165.74</v>
      </c>
      <c r="O43" s="35"/>
      <c r="P43" s="35"/>
      <c r="Q43" s="35"/>
      <c r="R43" s="36">
        <f t="shared" si="0"/>
        <v>165.74</v>
      </c>
      <c r="S43" s="35"/>
      <c r="T43" s="35"/>
      <c r="U43" s="35"/>
      <c r="V43" s="35">
        <f t="shared" si="1"/>
        <v>0</v>
      </c>
      <c r="W43" s="35">
        <f t="shared" si="2"/>
        <v>165.74</v>
      </c>
      <c r="X43" s="35">
        <f t="shared" si="3"/>
        <v>0</v>
      </c>
      <c r="Y43" s="35">
        <f t="shared" si="4"/>
        <v>0</v>
      </c>
      <c r="Z43" s="35">
        <f t="shared" si="5"/>
        <v>0</v>
      </c>
      <c r="AA43" s="36">
        <f t="shared" si="6"/>
        <v>165.74</v>
      </c>
    </row>
    <row r="44" spans="2:27">
      <c r="B44" s="30" t="s">
        <v>102</v>
      </c>
      <c r="C44" s="31">
        <v>40603</v>
      </c>
      <c r="D44" s="32" t="s">
        <v>98</v>
      </c>
      <c r="E44" s="33" t="s">
        <v>15</v>
      </c>
      <c r="F44" s="33" t="s">
        <v>3</v>
      </c>
      <c r="G44" s="45" t="s">
        <v>11</v>
      </c>
      <c r="H44" s="33" t="s">
        <v>99</v>
      </c>
      <c r="I44" s="33"/>
      <c r="J44" s="33"/>
      <c r="K44" s="33"/>
      <c r="L44" s="33"/>
      <c r="M44" s="45" t="s">
        <v>80</v>
      </c>
      <c r="N44" s="35">
        <v>290</v>
      </c>
      <c r="O44" s="35"/>
      <c r="P44" s="35">
        <v>56.84</v>
      </c>
      <c r="Q44" s="35"/>
      <c r="R44" s="36">
        <f t="shared" si="0"/>
        <v>346.84000000000003</v>
      </c>
      <c r="S44" s="35"/>
      <c r="T44" s="35"/>
      <c r="U44" s="35"/>
      <c r="V44" s="35">
        <f t="shared" si="1"/>
        <v>0</v>
      </c>
      <c r="W44" s="35">
        <f t="shared" si="2"/>
        <v>290</v>
      </c>
      <c r="X44" s="35">
        <f t="shared" si="3"/>
        <v>0</v>
      </c>
      <c r="Y44" s="35">
        <f t="shared" si="4"/>
        <v>56.84</v>
      </c>
      <c r="Z44" s="35">
        <f t="shared" si="5"/>
        <v>0</v>
      </c>
      <c r="AA44" s="36">
        <f t="shared" si="6"/>
        <v>346.84000000000003</v>
      </c>
    </row>
    <row r="45" spans="2:27">
      <c r="B45" s="30" t="s">
        <v>102</v>
      </c>
      <c r="C45" s="31">
        <v>40603</v>
      </c>
      <c r="D45" s="32" t="s">
        <v>100</v>
      </c>
      <c r="E45" s="33" t="s">
        <v>15</v>
      </c>
      <c r="F45" s="33" t="s">
        <v>3</v>
      </c>
      <c r="G45" s="45" t="s">
        <v>13</v>
      </c>
      <c r="H45" s="33" t="s">
        <v>101</v>
      </c>
      <c r="I45" s="33"/>
      <c r="J45" s="33"/>
      <c r="K45" s="33"/>
      <c r="L45" s="33"/>
      <c r="M45" s="45" t="s">
        <v>80</v>
      </c>
      <c r="N45" s="35">
        <v>57.9</v>
      </c>
      <c r="O45" s="35"/>
      <c r="P45" s="35">
        <v>1.1100000000000001</v>
      </c>
      <c r="Q45" s="35"/>
      <c r="R45" s="36">
        <f t="shared" si="0"/>
        <v>59.01</v>
      </c>
      <c r="S45" s="35"/>
      <c r="T45" s="35"/>
      <c r="U45" s="35"/>
      <c r="V45" s="35">
        <f t="shared" si="1"/>
        <v>0</v>
      </c>
      <c r="W45" s="35">
        <f t="shared" si="2"/>
        <v>57.9</v>
      </c>
      <c r="X45" s="35">
        <f t="shared" si="3"/>
        <v>0</v>
      </c>
      <c r="Y45" s="35">
        <f t="shared" si="4"/>
        <v>1.1100000000000001</v>
      </c>
      <c r="Z45" s="35">
        <f t="shared" si="5"/>
        <v>0</v>
      </c>
      <c r="AA45" s="36">
        <f t="shared" si="6"/>
        <v>59.01</v>
      </c>
    </row>
    <row r="46" spans="2:27">
      <c r="B46" s="38" t="s">
        <v>102</v>
      </c>
      <c r="C46" s="39">
        <v>40603</v>
      </c>
      <c r="D46" s="40" t="s">
        <v>103</v>
      </c>
      <c r="E46" s="41" t="s">
        <v>16</v>
      </c>
      <c r="F46" s="41" t="s">
        <v>5</v>
      </c>
      <c r="G46" s="46" t="s">
        <v>104</v>
      </c>
      <c r="H46" s="41" t="s">
        <v>112</v>
      </c>
      <c r="I46" s="41"/>
      <c r="J46" s="41"/>
      <c r="K46" s="41"/>
      <c r="L46" s="41"/>
      <c r="M46" s="46" t="s">
        <v>80</v>
      </c>
      <c r="N46" s="42">
        <v>-7500</v>
      </c>
      <c r="O46" s="42"/>
      <c r="P46" s="42">
        <v>-1470</v>
      </c>
      <c r="Q46" s="42"/>
      <c r="R46" s="43">
        <f t="shared" si="0"/>
        <v>-8970</v>
      </c>
      <c r="S46" s="42"/>
      <c r="T46" s="42"/>
      <c r="U46" s="42"/>
      <c r="V46" s="42">
        <f t="shared" si="1"/>
        <v>0</v>
      </c>
      <c r="W46" s="42">
        <f t="shared" si="2"/>
        <v>-7500</v>
      </c>
      <c r="X46" s="42">
        <f t="shared" si="3"/>
        <v>0</v>
      </c>
      <c r="Y46" s="42">
        <f t="shared" si="4"/>
        <v>-1470</v>
      </c>
      <c r="Z46" s="42">
        <f t="shared" si="5"/>
        <v>0</v>
      </c>
      <c r="AA46" s="43">
        <f t="shared" si="6"/>
        <v>-8970</v>
      </c>
    </row>
    <row r="47" spans="2:27" hidden="1">
      <c r="C47" s="10">
        <v>40634</v>
      </c>
      <c r="D47" s="17"/>
      <c r="E47" s="1" t="s">
        <v>15</v>
      </c>
      <c r="F47" s="19" t="s">
        <v>4</v>
      </c>
      <c r="G47" s="21" t="s">
        <v>40</v>
      </c>
      <c r="H47" s="1" t="s">
        <v>41</v>
      </c>
      <c r="N47" s="18">
        <f>2067.35-O47-P47</f>
        <v>1981.3099999999997</v>
      </c>
      <c r="O47" s="18">
        <v>52.4</v>
      </c>
      <c r="P47" s="18">
        <v>33.64</v>
      </c>
      <c r="Q47" s="18"/>
      <c r="R47" s="18">
        <f t="shared" si="0"/>
        <v>2067.35</v>
      </c>
      <c r="S47" s="18"/>
      <c r="T47" s="18"/>
      <c r="U47" s="18"/>
      <c r="V47" s="18">
        <f t="shared" si="1"/>
        <v>0</v>
      </c>
      <c r="W47" s="18">
        <f t="shared" si="2"/>
        <v>1981.3099999999997</v>
      </c>
      <c r="X47" s="18">
        <f t="shared" si="3"/>
        <v>52.4</v>
      </c>
      <c r="Y47" s="18">
        <f t="shared" si="4"/>
        <v>33.64</v>
      </c>
      <c r="Z47" s="18">
        <f t="shared" si="5"/>
        <v>0</v>
      </c>
      <c r="AA47" s="18">
        <f t="shared" si="6"/>
        <v>2067.35</v>
      </c>
    </row>
    <row r="48" spans="2:27" hidden="1">
      <c r="C48" s="10">
        <v>40634</v>
      </c>
      <c r="D48" s="17"/>
      <c r="E48" s="1" t="s">
        <v>15</v>
      </c>
      <c r="F48" s="19" t="s">
        <v>4</v>
      </c>
      <c r="G48" s="21" t="s">
        <v>40</v>
      </c>
      <c r="H48" s="1" t="s">
        <v>43</v>
      </c>
      <c r="N48" s="18">
        <f>954.01-O48-P48</f>
        <v>875.83999999999992</v>
      </c>
      <c r="O48" s="18">
        <v>44.33</v>
      </c>
      <c r="P48" s="18">
        <v>33.840000000000003</v>
      </c>
      <c r="Q48" s="18"/>
      <c r="R48" s="18">
        <f t="shared" si="0"/>
        <v>954.01</v>
      </c>
      <c r="S48" s="18"/>
      <c r="T48" s="18"/>
      <c r="U48" s="18"/>
      <c r="V48" s="18">
        <f t="shared" si="1"/>
        <v>0</v>
      </c>
      <c r="W48" s="18">
        <f t="shared" si="2"/>
        <v>875.83999999999992</v>
      </c>
      <c r="X48" s="18">
        <f t="shared" si="3"/>
        <v>44.33</v>
      </c>
      <c r="Y48" s="18">
        <f t="shared" si="4"/>
        <v>33.840000000000003</v>
      </c>
      <c r="Z48" s="18">
        <f t="shared" si="5"/>
        <v>0</v>
      </c>
      <c r="AA48" s="18">
        <f t="shared" si="6"/>
        <v>954.00999999999988</v>
      </c>
    </row>
    <row r="49" spans="3:49" hidden="1">
      <c r="C49" s="10">
        <v>40634</v>
      </c>
      <c r="D49" s="17"/>
      <c r="E49" s="1" t="s">
        <v>15</v>
      </c>
      <c r="F49" s="19" t="s">
        <v>4</v>
      </c>
      <c r="G49" s="21" t="s">
        <v>40</v>
      </c>
      <c r="H49" s="1" t="s">
        <v>43</v>
      </c>
      <c r="N49" s="18">
        <f>3467.24-O49-P49</f>
        <v>3380.0699999999997</v>
      </c>
      <c r="O49" s="18">
        <v>21.41</v>
      </c>
      <c r="P49" s="18">
        <v>65.760000000000005</v>
      </c>
      <c r="Q49" s="18"/>
      <c r="R49" s="18">
        <f t="shared" si="0"/>
        <v>3467.24</v>
      </c>
      <c r="S49" s="18"/>
      <c r="T49" s="18"/>
      <c r="U49" s="18"/>
      <c r="V49" s="18">
        <f t="shared" si="1"/>
        <v>0</v>
      </c>
      <c r="W49" s="18">
        <f t="shared" si="2"/>
        <v>3380.0699999999997</v>
      </c>
      <c r="X49" s="18">
        <f t="shared" si="3"/>
        <v>21.41</v>
      </c>
      <c r="Y49" s="18">
        <f t="shared" si="4"/>
        <v>65.760000000000005</v>
      </c>
      <c r="Z49" s="18">
        <f t="shared" si="5"/>
        <v>0</v>
      </c>
      <c r="AA49" s="18">
        <f t="shared" si="6"/>
        <v>3467.24</v>
      </c>
    </row>
    <row r="50" spans="3:49" hidden="1">
      <c r="C50" s="10">
        <v>40634</v>
      </c>
      <c r="D50" s="17"/>
      <c r="E50" s="1" t="s">
        <v>15</v>
      </c>
      <c r="F50" s="19" t="s">
        <v>4</v>
      </c>
      <c r="G50" s="21" t="s">
        <v>40</v>
      </c>
      <c r="H50" s="1" t="s">
        <v>43</v>
      </c>
      <c r="N50" s="18">
        <f>2746.57-O50-P50-Q50</f>
        <v>2699.2999999999997</v>
      </c>
      <c r="O50" s="18">
        <v>4.4000000000000004</v>
      </c>
      <c r="P50" s="18">
        <v>42.09</v>
      </c>
      <c r="Q50" s="18">
        <v>0.78</v>
      </c>
      <c r="R50" s="18">
        <f t="shared" si="0"/>
        <v>2746.57</v>
      </c>
      <c r="S50" s="18"/>
      <c r="T50" s="18"/>
      <c r="U50" s="18"/>
      <c r="V50" s="18">
        <f t="shared" si="1"/>
        <v>0</v>
      </c>
      <c r="W50" s="18">
        <f t="shared" si="2"/>
        <v>2699.2999999999997</v>
      </c>
      <c r="X50" s="18">
        <f t="shared" si="3"/>
        <v>4.4000000000000004</v>
      </c>
      <c r="Y50" s="18">
        <f t="shared" si="4"/>
        <v>42.09</v>
      </c>
      <c r="Z50" s="18">
        <f t="shared" si="5"/>
        <v>0.78</v>
      </c>
      <c r="AA50" s="18">
        <f t="shared" si="6"/>
        <v>2746.5699999999997</v>
      </c>
    </row>
    <row r="51" spans="3:49" hidden="1">
      <c r="C51" s="10">
        <v>40634</v>
      </c>
      <c r="D51" s="17" t="s">
        <v>59</v>
      </c>
      <c r="E51" s="1" t="s">
        <v>15</v>
      </c>
      <c r="F51" s="1" t="s">
        <v>3</v>
      </c>
      <c r="G51" s="21" t="s">
        <v>9</v>
      </c>
      <c r="H51" s="1" t="s">
        <v>60</v>
      </c>
      <c r="N51" s="18">
        <f>15.05+102.37</f>
        <v>117.42</v>
      </c>
      <c r="O51" s="18">
        <v>5.63</v>
      </c>
      <c r="P51" s="18">
        <v>2.95</v>
      </c>
      <c r="Q51" s="18"/>
      <c r="R51" s="18">
        <f t="shared" si="0"/>
        <v>126</v>
      </c>
      <c r="S51" s="18"/>
      <c r="T51" s="18"/>
      <c r="U51" s="18"/>
      <c r="V51" s="18">
        <f t="shared" si="1"/>
        <v>0</v>
      </c>
      <c r="W51" s="18">
        <f t="shared" si="2"/>
        <v>117.42</v>
      </c>
      <c r="X51" s="18">
        <f t="shared" si="3"/>
        <v>5.63</v>
      </c>
      <c r="Y51" s="18">
        <f t="shared" si="4"/>
        <v>2.95</v>
      </c>
      <c r="Z51" s="18">
        <f t="shared" si="5"/>
        <v>0</v>
      </c>
      <c r="AA51" s="18">
        <f t="shared" si="6"/>
        <v>126</v>
      </c>
    </row>
    <row r="52" spans="3:49" hidden="1">
      <c r="C52" s="10">
        <v>40634</v>
      </c>
      <c r="D52" s="17" t="s">
        <v>106</v>
      </c>
      <c r="E52" s="1" t="s">
        <v>15</v>
      </c>
      <c r="F52" s="20" t="s">
        <v>4</v>
      </c>
      <c r="G52" s="21" t="s">
        <v>44</v>
      </c>
      <c r="H52" s="1" t="s">
        <v>108</v>
      </c>
      <c r="N52" s="18">
        <v>1100</v>
      </c>
      <c r="O52" s="18"/>
      <c r="P52" s="18">
        <v>215.6</v>
      </c>
      <c r="Q52" s="18"/>
      <c r="R52" s="18">
        <f t="shared" si="0"/>
        <v>1315.6</v>
      </c>
      <c r="S52" s="18"/>
      <c r="T52" s="18"/>
      <c r="U52" s="18"/>
      <c r="V52" s="18">
        <f t="shared" si="1"/>
        <v>0</v>
      </c>
      <c r="W52" s="18">
        <f t="shared" si="2"/>
        <v>1100</v>
      </c>
      <c r="X52" s="18">
        <f t="shared" si="3"/>
        <v>0</v>
      </c>
      <c r="Y52" s="18">
        <f t="shared" si="4"/>
        <v>215.6</v>
      </c>
      <c r="Z52" s="18">
        <f t="shared" si="5"/>
        <v>0</v>
      </c>
      <c r="AA52" s="18">
        <f t="shared" si="6"/>
        <v>1315.6</v>
      </c>
    </row>
    <row r="53" spans="3:49" hidden="1">
      <c r="C53" s="10">
        <v>40634</v>
      </c>
      <c r="D53" s="17"/>
      <c r="E53" s="1" t="s">
        <v>15</v>
      </c>
      <c r="F53" s="20" t="s">
        <v>4</v>
      </c>
      <c r="G53" s="21" t="s">
        <v>40</v>
      </c>
      <c r="H53" s="1" t="s">
        <v>107</v>
      </c>
      <c r="N53" s="18">
        <f>305.4-O53-P53-Q53</f>
        <v>293.57</v>
      </c>
      <c r="O53" s="18">
        <v>11.26</v>
      </c>
      <c r="P53" s="18">
        <v>0.56999999999999995</v>
      </c>
      <c r="Q53" s="18">
        <v>0</v>
      </c>
      <c r="R53" s="18">
        <f t="shared" si="0"/>
        <v>305.39999999999998</v>
      </c>
      <c r="S53" s="18"/>
      <c r="T53" s="18"/>
      <c r="U53" s="18"/>
      <c r="V53" s="18">
        <f t="shared" si="1"/>
        <v>0</v>
      </c>
      <c r="W53" s="18">
        <f t="shared" si="2"/>
        <v>293.57</v>
      </c>
      <c r="X53" s="18">
        <f t="shared" si="3"/>
        <v>11.26</v>
      </c>
      <c r="Y53" s="18">
        <f t="shared" si="4"/>
        <v>0.56999999999999995</v>
      </c>
      <c r="Z53" s="18">
        <f t="shared" si="5"/>
        <v>0</v>
      </c>
      <c r="AA53" s="18">
        <f t="shared" si="6"/>
        <v>305.39999999999998</v>
      </c>
    </row>
    <row r="54" spans="3:49" hidden="1">
      <c r="C54" s="10">
        <v>40634</v>
      </c>
      <c r="D54" s="17"/>
      <c r="E54" s="1" t="s">
        <v>15</v>
      </c>
      <c r="F54" s="20" t="s">
        <v>4</v>
      </c>
      <c r="G54" s="21" t="s">
        <v>44</v>
      </c>
      <c r="H54" s="1" t="s">
        <v>109</v>
      </c>
      <c r="N54" s="18">
        <v>8750</v>
      </c>
      <c r="O54" s="18"/>
      <c r="P54" s="18">
        <v>1715</v>
      </c>
      <c r="Q54" s="18"/>
      <c r="R54" s="18">
        <f t="shared" si="0"/>
        <v>10465</v>
      </c>
      <c r="S54" s="18"/>
      <c r="T54" s="18"/>
      <c r="U54" s="18"/>
      <c r="V54" s="18">
        <f t="shared" ref="V54:V57" si="7">+T54+S54</f>
        <v>0</v>
      </c>
      <c r="W54" s="18">
        <f t="shared" ref="W54:W57" si="8">+N54+S54*U54</f>
        <v>8750</v>
      </c>
      <c r="X54" s="18">
        <f t="shared" ref="X54:X57" si="9">+O54</f>
        <v>0</v>
      </c>
      <c r="Y54" s="18">
        <f t="shared" ref="Y54:Y57" si="10">+P54</f>
        <v>1715</v>
      </c>
      <c r="Z54" s="18">
        <f t="shared" ref="Z54:Z57" si="11">+T54*U54+Q54</f>
        <v>0</v>
      </c>
      <c r="AA54" s="18">
        <f t="shared" ref="AA54:AA57" si="12">+Z54+Y54+X54+W54</f>
        <v>10465</v>
      </c>
    </row>
    <row r="55" spans="3:49" hidden="1">
      <c r="C55" s="10">
        <v>40634</v>
      </c>
      <c r="E55" s="1" t="s">
        <v>16</v>
      </c>
      <c r="F55" s="20" t="s">
        <v>5</v>
      </c>
      <c r="G55" s="21" t="s">
        <v>104</v>
      </c>
      <c r="H55" s="1" t="s">
        <v>113</v>
      </c>
      <c r="M55" s="21" t="s">
        <v>80</v>
      </c>
      <c r="N55" s="18">
        <v>-9600</v>
      </c>
      <c r="O55" s="18">
        <v>0</v>
      </c>
      <c r="P55" s="18"/>
      <c r="Q55" s="18"/>
      <c r="R55" s="18">
        <f t="shared" si="0"/>
        <v>-9600</v>
      </c>
      <c r="S55" s="18"/>
      <c r="T55" s="18"/>
      <c r="U55" s="18"/>
      <c r="V55" s="18">
        <f t="shared" si="7"/>
        <v>0</v>
      </c>
      <c r="W55" s="18">
        <f t="shared" si="8"/>
        <v>-9600</v>
      </c>
      <c r="X55" s="18">
        <f t="shared" si="9"/>
        <v>0</v>
      </c>
      <c r="Y55" s="18">
        <f t="shared" si="10"/>
        <v>0</v>
      </c>
      <c r="Z55" s="18">
        <f t="shared" si="11"/>
        <v>0</v>
      </c>
      <c r="AA55" s="18">
        <f t="shared" si="12"/>
        <v>-9600</v>
      </c>
    </row>
    <row r="56" spans="3:49" hidden="1">
      <c r="C56" s="10">
        <v>40634</v>
      </c>
      <c r="E56" s="1" t="s">
        <v>16</v>
      </c>
      <c r="F56" s="19" t="s">
        <v>5</v>
      </c>
      <c r="G56" s="21" t="s">
        <v>104</v>
      </c>
      <c r="H56" s="1" t="s">
        <v>114</v>
      </c>
      <c r="N56" s="18">
        <v>-14581.95</v>
      </c>
      <c r="O56" s="18"/>
      <c r="P56" s="18">
        <v>-2858.06</v>
      </c>
      <c r="Q56" s="18"/>
      <c r="R56" s="18">
        <f t="shared" si="0"/>
        <v>-17440.010000000002</v>
      </c>
      <c r="S56" s="18"/>
      <c r="T56" s="18"/>
      <c r="U56" s="18"/>
      <c r="V56" s="18">
        <f t="shared" si="7"/>
        <v>0</v>
      </c>
      <c r="W56" s="18">
        <f t="shared" si="8"/>
        <v>-14581.95</v>
      </c>
      <c r="X56" s="18">
        <f t="shared" si="9"/>
        <v>0</v>
      </c>
      <c r="Y56" s="18">
        <f t="shared" si="10"/>
        <v>-2858.06</v>
      </c>
      <c r="Z56" s="18">
        <f t="shared" si="11"/>
        <v>0</v>
      </c>
      <c r="AA56" s="18">
        <f t="shared" si="12"/>
        <v>-17440.010000000002</v>
      </c>
    </row>
    <row r="57" spans="3:49" hidden="1">
      <c r="C57" s="10">
        <v>40634</v>
      </c>
      <c r="D57" s="17"/>
      <c r="E57" s="1" t="s">
        <v>15</v>
      </c>
      <c r="F57" s="20" t="s">
        <v>4</v>
      </c>
      <c r="G57" s="21" t="s">
        <v>44</v>
      </c>
      <c r="H57" s="1" t="s">
        <v>110</v>
      </c>
      <c r="N57" s="18">
        <v>2500</v>
      </c>
      <c r="O57" s="18"/>
      <c r="P57" s="18">
        <f>+N57*0.196</f>
        <v>490</v>
      </c>
      <c r="Q57" s="18"/>
      <c r="R57" s="18">
        <f t="shared" si="0"/>
        <v>2990</v>
      </c>
      <c r="S57" s="18"/>
      <c r="T57" s="18"/>
      <c r="U57" s="18"/>
      <c r="V57" s="18">
        <f t="shared" si="7"/>
        <v>0</v>
      </c>
      <c r="W57" s="18">
        <f t="shared" si="8"/>
        <v>2500</v>
      </c>
      <c r="X57" s="18">
        <f t="shared" si="9"/>
        <v>0</v>
      </c>
      <c r="Y57" s="18">
        <f t="shared" si="10"/>
        <v>490</v>
      </c>
      <c r="Z57" s="18">
        <f t="shared" si="11"/>
        <v>0</v>
      </c>
      <c r="AA57" s="18">
        <f t="shared" si="12"/>
        <v>2990</v>
      </c>
    </row>
    <row r="58" spans="3:49" hidden="1">
      <c r="C58" s="10">
        <v>40634</v>
      </c>
      <c r="D58" s="17"/>
      <c r="E58" s="1" t="s">
        <v>15</v>
      </c>
      <c r="F58" s="19"/>
      <c r="G58" s="21" t="s">
        <v>44</v>
      </c>
      <c r="H58" s="1" t="s">
        <v>105</v>
      </c>
      <c r="N58" s="18">
        <v>900</v>
      </c>
      <c r="O58" s="18"/>
      <c r="P58" s="18"/>
      <c r="Q58" s="18"/>
      <c r="R58" s="18">
        <f t="shared" si="0"/>
        <v>900</v>
      </c>
      <c r="S58" s="18"/>
      <c r="T58" s="18"/>
      <c r="U58" s="18"/>
      <c r="V58" s="18">
        <f>+T58+S58</f>
        <v>0</v>
      </c>
      <c r="W58" s="18">
        <f>+N58+S58*U58</f>
        <v>900</v>
      </c>
      <c r="X58" s="18">
        <f t="shared" ref="X58:Y60" si="13">+O58</f>
        <v>0</v>
      </c>
      <c r="Y58" s="18">
        <f t="shared" si="13"/>
        <v>0</v>
      </c>
      <c r="Z58" s="18">
        <f>+T58*U58+Q58</f>
        <v>0</v>
      </c>
      <c r="AA58" s="18">
        <f>+Z58+Y58+X58+W58</f>
        <v>900</v>
      </c>
    </row>
    <row r="59" spans="3:49" hidden="1">
      <c r="C59" s="10">
        <v>40634</v>
      </c>
      <c r="D59" s="17"/>
      <c r="E59" s="1" t="s">
        <v>15</v>
      </c>
      <c r="F59" s="20" t="s">
        <v>4</v>
      </c>
      <c r="G59" s="21" t="s">
        <v>44</v>
      </c>
      <c r="H59" s="1" t="s">
        <v>111</v>
      </c>
      <c r="N59" s="18">
        <v>1200</v>
      </c>
      <c r="O59" s="18"/>
      <c r="P59" s="18"/>
      <c r="Q59" s="18"/>
      <c r="R59" s="18">
        <f t="shared" si="0"/>
        <v>1200</v>
      </c>
      <c r="S59" s="18"/>
      <c r="T59" s="18"/>
      <c r="U59" s="18"/>
      <c r="V59" s="18">
        <f>+T59+S59</f>
        <v>0</v>
      </c>
      <c r="W59" s="18">
        <f>+N59+S59*U59</f>
        <v>1200</v>
      </c>
      <c r="X59" s="18">
        <f t="shared" si="13"/>
        <v>0</v>
      </c>
      <c r="Y59" s="18">
        <f t="shared" si="13"/>
        <v>0</v>
      </c>
      <c r="Z59" s="18">
        <f>+T59*U59+Q59</f>
        <v>0</v>
      </c>
      <c r="AA59" s="18">
        <f>+Z59+Y59+X59+W59</f>
        <v>1200</v>
      </c>
    </row>
    <row r="60" spans="3:49">
      <c r="C60" s="10"/>
      <c r="N60" s="18"/>
      <c r="O60" s="18"/>
      <c r="P60" s="18"/>
      <c r="Q60" s="18"/>
      <c r="R60" s="18">
        <f t="shared" si="0"/>
        <v>0</v>
      </c>
      <c r="S60" s="18"/>
      <c r="T60" s="18"/>
      <c r="U60" s="18"/>
      <c r="V60" s="18">
        <f>+T60+S60</f>
        <v>0</v>
      </c>
      <c r="W60" s="18">
        <f>+N60+S60*U60</f>
        <v>0</v>
      </c>
      <c r="X60" s="18">
        <f t="shared" si="13"/>
        <v>0</v>
      </c>
      <c r="Y60" s="18">
        <f t="shared" si="13"/>
        <v>0</v>
      </c>
      <c r="Z60" s="18">
        <f>+T60*U60+Q60</f>
        <v>0</v>
      </c>
      <c r="AA60" s="18">
        <f>+Z60+Y60+X60+W60</f>
        <v>0</v>
      </c>
      <c r="AW60" s="1">
        <v>346.84</v>
      </c>
    </row>
    <row r="61" spans="3:49">
      <c r="C61" s="10"/>
      <c r="N61" s="18"/>
      <c r="O61" s="18"/>
      <c r="P61" s="18"/>
      <c r="Q61" s="18"/>
      <c r="R61" s="18">
        <f t="shared" ref="R61:R81" si="14">+N61+O61+P61+Q61</f>
        <v>0</v>
      </c>
      <c r="S61" s="18"/>
      <c r="T61" s="18"/>
      <c r="U61" s="18"/>
      <c r="V61" s="18">
        <f t="shared" ref="V61:V81" si="15">+T61+S61</f>
        <v>0</v>
      </c>
      <c r="W61" s="18">
        <f t="shared" ref="W61:W81" si="16">+N61+S61*U61</f>
        <v>0</v>
      </c>
      <c r="X61" s="18">
        <f t="shared" ref="X61:X81" si="17">+O61</f>
        <v>0</v>
      </c>
      <c r="Y61" s="18">
        <f t="shared" ref="Y61:Y81" si="18">+P61</f>
        <v>0</v>
      </c>
      <c r="Z61" s="18">
        <f t="shared" ref="Z61:Z81" si="19">+T61*U61+Q61</f>
        <v>0</v>
      </c>
      <c r="AA61" s="18">
        <f t="shared" ref="AA61:AA81" si="20">+Z61+Y61+X61+W61</f>
        <v>0</v>
      </c>
      <c r="AW61" s="1">
        <f>+AW60/(1+0.196)</f>
        <v>290</v>
      </c>
    </row>
    <row r="62" spans="3:49">
      <c r="C62" s="10"/>
      <c r="N62" s="18"/>
      <c r="O62" s="18"/>
      <c r="P62" s="18"/>
      <c r="Q62" s="18"/>
      <c r="R62" s="18">
        <f t="shared" si="14"/>
        <v>0</v>
      </c>
      <c r="S62" s="18"/>
      <c r="T62" s="18"/>
      <c r="U62" s="18"/>
      <c r="V62" s="18">
        <f t="shared" si="15"/>
        <v>0</v>
      </c>
      <c r="W62" s="18">
        <f t="shared" si="16"/>
        <v>0</v>
      </c>
      <c r="X62" s="18">
        <f t="shared" si="17"/>
        <v>0</v>
      </c>
      <c r="Y62" s="18">
        <f t="shared" si="18"/>
        <v>0</v>
      </c>
      <c r="Z62" s="18">
        <f t="shared" si="19"/>
        <v>0</v>
      </c>
      <c r="AA62" s="18">
        <f t="shared" si="20"/>
        <v>0</v>
      </c>
      <c r="AW62" s="1">
        <f>+AW60-AW61</f>
        <v>56.839999999999975</v>
      </c>
    </row>
    <row r="63" spans="3:49">
      <c r="C63" s="10"/>
      <c r="N63" s="18"/>
      <c r="O63" s="18"/>
      <c r="P63" s="18"/>
      <c r="Q63" s="18"/>
      <c r="R63" s="18">
        <f t="shared" si="14"/>
        <v>0</v>
      </c>
      <c r="S63" s="18"/>
      <c r="T63" s="18"/>
      <c r="U63" s="18"/>
      <c r="V63" s="18">
        <f t="shared" si="15"/>
        <v>0</v>
      </c>
      <c r="W63" s="18">
        <f t="shared" si="16"/>
        <v>0</v>
      </c>
      <c r="X63" s="18">
        <f t="shared" si="17"/>
        <v>0</v>
      </c>
      <c r="Y63" s="18">
        <f t="shared" si="18"/>
        <v>0</v>
      </c>
      <c r="Z63" s="18">
        <f t="shared" si="19"/>
        <v>0</v>
      </c>
      <c r="AA63" s="18">
        <f t="shared" si="20"/>
        <v>0</v>
      </c>
    </row>
    <row r="64" spans="3:49">
      <c r="C64" s="10"/>
      <c r="N64" s="18"/>
      <c r="O64" s="18"/>
      <c r="P64" s="18"/>
      <c r="Q64" s="18"/>
      <c r="R64" s="18">
        <f t="shared" si="14"/>
        <v>0</v>
      </c>
      <c r="S64" s="18"/>
      <c r="T64" s="18"/>
      <c r="U64" s="18"/>
      <c r="V64" s="18">
        <f t="shared" si="15"/>
        <v>0</v>
      </c>
      <c r="W64" s="18">
        <f t="shared" si="16"/>
        <v>0</v>
      </c>
      <c r="X64" s="18">
        <f t="shared" si="17"/>
        <v>0</v>
      </c>
      <c r="Y64" s="18">
        <f t="shared" si="18"/>
        <v>0</v>
      </c>
      <c r="Z64" s="18">
        <f t="shared" si="19"/>
        <v>0</v>
      </c>
      <c r="AA64" s="18">
        <f t="shared" si="20"/>
        <v>0</v>
      </c>
    </row>
    <row r="65" spans="3:27">
      <c r="C65" s="10"/>
      <c r="N65" s="18"/>
      <c r="O65" s="18"/>
      <c r="P65" s="18"/>
      <c r="Q65" s="18"/>
      <c r="R65" s="18">
        <f t="shared" si="14"/>
        <v>0</v>
      </c>
      <c r="S65" s="18"/>
      <c r="T65" s="18"/>
      <c r="U65" s="18"/>
      <c r="V65" s="18">
        <f t="shared" si="15"/>
        <v>0</v>
      </c>
      <c r="W65" s="18">
        <f t="shared" si="16"/>
        <v>0</v>
      </c>
      <c r="X65" s="18">
        <f t="shared" si="17"/>
        <v>0</v>
      </c>
      <c r="Y65" s="18">
        <f t="shared" si="18"/>
        <v>0</v>
      </c>
      <c r="Z65" s="18">
        <f t="shared" si="19"/>
        <v>0</v>
      </c>
      <c r="AA65" s="18">
        <f t="shared" si="20"/>
        <v>0</v>
      </c>
    </row>
    <row r="66" spans="3:27">
      <c r="C66" s="10"/>
      <c r="N66" s="18"/>
      <c r="O66" s="18"/>
      <c r="P66" s="18"/>
      <c r="Q66" s="18"/>
      <c r="R66" s="18">
        <f t="shared" si="14"/>
        <v>0</v>
      </c>
      <c r="S66" s="18"/>
      <c r="T66" s="18"/>
      <c r="U66" s="18"/>
      <c r="V66" s="18">
        <f t="shared" si="15"/>
        <v>0</v>
      </c>
      <c r="W66" s="18">
        <f t="shared" si="16"/>
        <v>0</v>
      </c>
      <c r="X66" s="18">
        <f t="shared" si="17"/>
        <v>0</v>
      </c>
      <c r="Y66" s="18">
        <f t="shared" si="18"/>
        <v>0</v>
      </c>
      <c r="Z66" s="18">
        <f t="shared" si="19"/>
        <v>0</v>
      </c>
      <c r="AA66" s="18">
        <f t="shared" si="20"/>
        <v>0</v>
      </c>
    </row>
    <row r="67" spans="3:27">
      <c r="C67" s="10"/>
      <c r="N67" s="18"/>
      <c r="O67" s="18"/>
      <c r="P67" s="18"/>
      <c r="Q67" s="18"/>
      <c r="R67" s="18">
        <f t="shared" si="14"/>
        <v>0</v>
      </c>
      <c r="S67" s="18"/>
      <c r="T67" s="18"/>
      <c r="U67" s="18"/>
      <c r="V67" s="18">
        <f t="shared" si="15"/>
        <v>0</v>
      </c>
      <c r="W67" s="18">
        <f t="shared" si="16"/>
        <v>0</v>
      </c>
      <c r="X67" s="18">
        <f t="shared" si="17"/>
        <v>0</v>
      </c>
      <c r="Y67" s="18">
        <f t="shared" si="18"/>
        <v>0</v>
      </c>
      <c r="Z67" s="18">
        <f t="shared" si="19"/>
        <v>0</v>
      </c>
      <c r="AA67" s="18">
        <f t="shared" si="20"/>
        <v>0</v>
      </c>
    </row>
    <row r="68" spans="3:27">
      <c r="C68" s="10"/>
      <c r="N68" s="18"/>
      <c r="O68" s="18"/>
      <c r="P68" s="18"/>
      <c r="Q68" s="18"/>
      <c r="R68" s="18">
        <f t="shared" si="14"/>
        <v>0</v>
      </c>
      <c r="S68" s="18"/>
      <c r="T68" s="18"/>
      <c r="U68" s="18"/>
      <c r="V68" s="18">
        <f t="shared" si="15"/>
        <v>0</v>
      </c>
      <c r="W68" s="18">
        <f t="shared" si="16"/>
        <v>0</v>
      </c>
      <c r="X68" s="18">
        <f t="shared" si="17"/>
        <v>0</v>
      </c>
      <c r="Y68" s="18">
        <f t="shared" si="18"/>
        <v>0</v>
      </c>
      <c r="Z68" s="18">
        <f t="shared" si="19"/>
        <v>0</v>
      </c>
      <c r="AA68" s="18">
        <f t="shared" si="20"/>
        <v>0</v>
      </c>
    </row>
    <row r="69" spans="3:27">
      <c r="C69" s="10"/>
      <c r="N69" s="18"/>
      <c r="O69" s="18"/>
      <c r="P69" s="18"/>
      <c r="Q69" s="18"/>
      <c r="R69" s="18">
        <f t="shared" si="14"/>
        <v>0</v>
      </c>
      <c r="S69" s="18"/>
      <c r="T69" s="18"/>
      <c r="U69" s="18"/>
      <c r="V69" s="18">
        <f t="shared" si="15"/>
        <v>0</v>
      </c>
      <c r="W69" s="18">
        <f t="shared" si="16"/>
        <v>0</v>
      </c>
      <c r="X69" s="18">
        <f t="shared" si="17"/>
        <v>0</v>
      </c>
      <c r="Y69" s="18">
        <f t="shared" si="18"/>
        <v>0</v>
      </c>
      <c r="Z69" s="18">
        <f t="shared" si="19"/>
        <v>0</v>
      </c>
      <c r="AA69" s="18">
        <f t="shared" si="20"/>
        <v>0</v>
      </c>
    </row>
    <row r="70" spans="3:27">
      <c r="C70" s="10"/>
      <c r="N70" s="18"/>
      <c r="O70" s="18"/>
      <c r="P70" s="18"/>
      <c r="Q70" s="18"/>
      <c r="R70" s="18">
        <f t="shared" si="14"/>
        <v>0</v>
      </c>
      <c r="S70" s="18"/>
      <c r="T70" s="18"/>
      <c r="U70" s="18"/>
      <c r="V70" s="18">
        <f t="shared" si="15"/>
        <v>0</v>
      </c>
      <c r="W70" s="18">
        <f t="shared" si="16"/>
        <v>0</v>
      </c>
      <c r="X70" s="18">
        <f t="shared" si="17"/>
        <v>0</v>
      </c>
      <c r="Y70" s="18">
        <f t="shared" si="18"/>
        <v>0</v>
      </c>
      <c r="Z70" s="18">
        <f t="shared" si="19"/>
        <v>0</v>
      </c>
      <c r="AA70" s="18">
        <f t="shared" si="20"/>
        <v>0</v>
      </c>
    </row>
    <row r="71" spans="3:27">
      <c r="C71" s="10"/>
      <c r="N71" s="18"/>
      <c r="O71" s="18"/>
      <c r="P71" s="18"/>
      <c r="Q71" s="18"/>
      <c r="R71" s="18">
        <f t="shared" si="14"/>
        <v>0</v>
      </c>
      <c r="S71" s="18"/>
      <c r="T71" s="18"/>
      <c r="U71" s="18"/>
      <c r="V71" s="18">
        <f t="shared" si="15"/>
        <v>0</v>
      </c>
      <c r="W71" s="18">
        <f t="shared" si="16"/>
        <v>0</v>
      </c>
      <c r="X71" s="18">
        <f t="shared" si="17"/>
        <v>0</v>
      </c>
      <c r="Y71" s="18">
        <f t="shared" si="18"/>
        <v>0</v>
      </c>
      <c r="Z71" s="18">
        <f t="shared" si="19"/>
        <v>0</v>
      </c>
      <c r="AA71" s="18">
        <f t="shared" si="20"/>
        <v>0</v>
      </c>
    </row>
    <row r="72" spans="3:27">
      <c r="C72" s="10"/>
      <c r="N72" s="18"/>
      <c r="O72" s="18"/>
      <c r="P72" s="18"/>
      <c r="Q72" s="18"/>
      <c r="R72" s="18">
        <f t="shared" si="14"/>
        <v>0</v>
      </c>
      <c r="S72" s="18"/>
      <c r="T72" s="18"/>
      <c r="U72" s="18"/>
      <c r="V72" s="18">
        <f t="shared" si="15"/>
        <v>0</v>
      </c>
      <c r="W72" s="18">
        <f t="shared" si="16"/>
        <v>0</v>
      </c>
      <c r="X72" s="18">
        <f t="shared" si="17"/>
        <v>0</v>
      </c>
      <c r="Y72" s="18">
        <f t="shared" si="18"/>
        <v>0</v>
      </c>
      <c r="Z72" s="18">
        <f t="shared" si="19"/>
        <v>0</v>
      </c>
      <c r="AA72" s="18">
        <f t="shared" si="20"/>
        <v>0</v>
      </c>
    </row>
    <row r="73" spans="3:27">
      <c r="C73" s="10"/>
      <c r="N73" s="18"/>
      <c r="O73" s="18"/>
      <c r="P73" s="18"/>
      <c r="Q73" s="18"/>
      <c r="R73" s="18">
        <f t="shared" si="14"/>
        <v>0</v>
      </c>
      <c r="S73" s="18"/>
      <c r="T73" s="18"/>
      <c r="U73" s="18"/>
      <c r="V73" s="18">
        <f t="shared" si="15"/>
        <v>0</v>
      </c>
      <c r="W73" s="18">
        <f t="shared" si="16"/>
        <v>0</v>
      </c>
      <c r="X73" s="18">
        <f t="shared" si="17"/>
        <v>0</v>
      </c>
      <c r="Y73" s="18">
        <f t="shared" si="18"/>
        <v>0</v>
      </c>
      <c r="Z73" s="18">
        <f t="shared" si="19"/>
        <v>0</v>
      </c>
      <c r="AA73" s="18">
        <f t="shared" si="20"/>
        <v>0</v>
      </c>
    </row>
    <row r="74" spans="3:27">
      <c r="C74" s="10"/>
      <c r="N74" s="18"/>
      <c r="O74" s="18"/>
      <c r="P74" s="18"/>
      <c r="Q74" s="18"/>
      <c r="R74" s="18">
        <f t="shared" si="14"/>
        <v>0</v>
      </c>
      <c r="S74" s="18"/>
      <c r="T74" s="18"/>
      <c r="U74" s="18"/>
      <c r="V74" s="18">
        <f t="shared" si="15"/>
        <v>0</v>
      </c>
      <c r="W74" s="18">
        <f t="shared" si="16"/>
        <v>0</v>
      </c>
      <c r="X74" s="18">
        <f t="shared" si="17"/>
        <v>0</v>
      </c>
      <c r="Y74" s="18">
        <f t="shared" si="18"/>
        <v>0</v>
      </c>
      <c r="Z74" s="18">
        <f t="shared" si="19"/>
        <v>0</v>
      </c>
      <c r="AA74" s="18">
        <f t="shared" si="20"/>
        <v>0</v>
      </c>
    </row>
    <row r="75" spans="3:27">
      <c r="C75" s="10"/>
      <c r="N75" s="18"/>
      <c r="O75" s="18"/>
      <c r="P75" s="18"/>
      <c r="Q75" s="18"/>
      <c r="R75" s="18">
        <f t="shared" si="14"/>
        <v>0</v>
      </c>
      <c r="S75" s="18"/>
      <c r="T75" s="18"/>
      <c r="U75" s="18"/>
      <c r="V75" s="18">
        <f t="shared" si="15"/>
        <v>0</v>
      </c>
      <c r="W75" s="18">
        <f t="shared" si="16"/>
        <v>0</v>
      </c>
      <c r="X75" s="18">
        <f t="shared" si="17"/>
        <v>0</v>
      </c>
      <c r="Y75" s="18">
        <f t="shared" si="18"/>
        <v>0</v>
      </c>
      <c r="Z75" s="18">
        <f t="shared" si="19"/>
        <v>0</v>
      </c>
      <c r="AA75" s="18">
        <f t="shared" si="20"/>
        <v>0</v>
      </c>
    </row>
    <row r="76" spans="3:27">
      <c r="C76" s="10"/>
      <c r="N76" s="18"/>
      <c r="O76" s="18"/>
      <c r="P76" s="18"/>
      <c r="Q76" s="18"/>
      <c r="R76" s="18">
        <f t="shared" si="14"/>
        <v>0</v>
      </c>
      <c r="S76" s="18"/>
      <c r="T76" s="18"/>
      <c r="U76" s="18"/>
      <c r="V76" s="18">
        <f t="shared" si="15"/>
        <v>0</v>
      </c>
      <c r="W76" s="18">
        <f t="shared" si="16"/>
        <v>0</v>
      </c>
      <c r="X76" s="18">
        <f t="shared" si="17"/>
        <v>0</v>
      </c>
      <c r="Y76" s="18">
        <f t="shared" si="18"/>
        <v>0</v>
      </c>
      <c r="Z76" s="18">
        <f t="shared" si="19"/>
        <v>0</v>
      </c>
      <c r="AA76" s="18">
        <f t="shared" si="20"/>
        <v>0</v>
      </c>
    </row>
    <row r="77" spans="3:27">
      <c r="C77" s="10"/>
      <c r="N77" s="18"/>
      <c r="O77" s="18"/>
      <c r="P77" s="18"/>
      <c r="Q77" s="18"/>
      <c r="R77" s="18">
        <f t="shared" si="14"/>
        <v>0</v>
      </c>
      <c r="S77" s="18"/>
      <c r="T77" s="18"/>
      <c r="U77" s="18"/>
      <c r="V77" s="18">
        <f t="shared" si="15"/>
        <v>0</v>
      </c>
      <c r="W77" s="18">
        <f t="shared" si="16"/>
        <v>0</v>
      </c>
      <c r="X77" s="18">
        <f t="shared" si="17"/>
        <v>0</v>
      </c>
      <c r="Y77" s="18">
        <f t="shared" si="18"/>
        <v>0</v>
      </c>
      <c r="Z77" s="18">
        <f t="shared" si="19"/>
        <v>0</v>
      </c>
      <c r="AA77" s="18">
        <f t="shared" si="20"/>
        <v>0</v>
      </c>
    </row>
    <row r="78" spans="3:27">
      <c r="C78" s="10"/>
      <c r="N78" s="18"/>
      <c r="O78" s="18"/>
      <c r="P78" s="18"/>
      <c r="Q78" s="18"/>
      <c r="R78" s="18">
        <f t="shared" si="14"/>
        <v>0</v>
      </c>
      <c r="S78" s="18"/>
      <c r="T78" s="18"/>
      <c r="U78" s="18"/>
      <c r="V78" s="18">
        <f t="shared" si="15"/>
        <v>0</v>
      </c>
      <c r="W78" s="18">
        <f t="shared" si="16"/>
        <v>0</v>
      </c>
      <c r="X78" s="18">
        <f t="shared" si="17"/>
        <v>0</v>
      </c>
      <c r="Y78" s="18">
        <f t="shared" si="18"/>
        <v>0</v>
      </c>
      <c r="Z78" s="18">
        <f t="shared" si="19"/>
        <v>0</v>
      </c>
      <c r="AA78" s="18">
        <f t="shared" si="20"/>
        <v>0</v>
      </c>
    </row>
    <row r="79" spans="3:27">
      <c r="C79" s="10"/>
      <c r="N79" s="18"/>
      <c r="O79" s="18"/>
      <c r="P79" s="18"/>
      <c r="Q79" s="18"/>
      <c r="R79" s="18">
        <f t="shared" si="14"/>
        <v>0</v>
      </c>
      <c r="S79" s="18"/>
      <c r="T79" s="18"/>
      <c r="U79" s="18"/>
      <c r="V79" s="18">
        <f t="shared" si="15"/>
        <v>0</v>
      </c>
      <c r="W79" s="18">
        <f t="shared" si="16"/>
        <v>0</v>
      </c>
      <c r="X79" s="18">
        <f t="shared" si="17"/>
        <v>0</v>
      </c>
      <c r="Y79" s="18">
        <f t="shared" si="18"/>
        <v>0</v>
      </c>
      <c r="Z79" s="18">
        <f t="shared" si="19"/>
        <v>0</v>
      </c>
      <c r="AA79" s="18">
        <f t="shared" si="20"/>
        <v>0</v>
      </c>
    </row>
    <row r="80" spans="3:27">
      <c r="C80" s="10"/>
      <c r="N80" s="18"/>
      <c r="O80" s="18"/>
      <c r="P80" s="18"/>
      <c r="Q80" s="18"/>
      <c r="R80" s="18">
        <f t="shared" si="14"/>
        <v>0</v>
      </c>
      <c r="S80" s="18"/>
      <c r="T80" s="18"/>
      <c r="U80" s="18"/>
      <c r="V80" s="18">
        <f t="shared" si="15"/>
        <v>0</v>
      </c>
      <c r="W80" s="18">
        <f t="shared" si="16"/>
        <v>0</v>
      </c>
      <c r="X80" s="18">
        <f t="shared" si="17"/>
        <v>0</v>
      </c>
      <c r="Y80" s="18">
        <f t="shared" si="18"/>
        <v>0</v>
      </c>
      <c r="Z80" s="18">
        <f t="shared" si="19"/>
        <v>0</v>
      </c>
      <c r="AA80" s="18">
        <f t="shared" si="20"/>
        <v>0</v>
      </c>
    </row>
    <row r="81" spans="3:27">
      <c r="C81" s="10"/>
      <c r="N81" s="18"/>
      <c r="O81" s="18"/>
      <c r="P81" s="18"/>
      <c r="Q81" s="18"/>
      <c r="R81" s="18">
        <f t="shared" si="14"/>
        <v>0</v>
      </c>
      <c r="S81" s="18"/>
      <c r="T81" s="18"/>
      <c r="U81" s="18"/>
      <c r="V81" s="18">
        <f t="shared" si="15"/>
        <v>0</v>
      </c>
      <c r="W81" s="18">
        <f t="shared" si="16"/>
        <v>0</v>
      </c>
      <c r="X81" s="18">
        <f t="shared" si="17"/>
        <v>0</v>
      </c>
      <c r="Y81" s="18">
        <f t="shared" si="18"/>
        <v>0</v>
      </c>
      <c r="Z81" s="18">
        <f t="shared" si="19"/>
        <v>0</v>
      </c>
      <c r="AA81" s="18">
        <f t="shared" si="20"/>
        <v>0</v>
      </c>
    </row>
    <row r="82" spans="3:27">
      <c r="C82" s="10"/>
      <c r="N82" s="18"/>
      <c r="O82" s="18"/>
      <c r="P82" s="18"/>
      <c r="Q82" s="18"/>
      <c r="R82" s="18">
        <f t="shared" ref="R82:R137" si="21">+N82+O82+P82+Q82</f>
        <v>0</v>
      </c>
      <c r="S82" s="18"/>
      <c r="T82" s="18"/>
      <c r="U82" s="18"/>
      <c r="V82" s="18">
        <f t="shared" ref="V82:V137" si="22">+T82+S82</f>
        <v>0</v>
      </c>
      <c r="W82" s="18">
        <f t="shared" ref="W82:W137" si="23">+N82+S82*U82</f>
        <v>0</v>
      </c>
      <c r="X82" s="18">
        <f t="shared" ref="X82:X137" si="24">+O82</f>
        <v>0</v>
      </c>
      <c r="Y82" s="18">
        <f t="shared" ref="Y82:Y137" si="25">+P82</f>
        <v>0</v>
      </c>
      <c r="Z82" s="18">
        <f t="shared" ref="Z82:Z137" si="26">+T82*U82+Q82</f>
        <v>0</v>
      </c>
      <c r="AA82" s="18">
        <f t="shared" ref="AA82:AA137" si="27">+Z82+Y82+X82+W82</f>
        <v>0</v>
      </c>
    </row>
    <row r="83" spans="3:27">
      <c r="C83" s="10"/>
      <c r="N83" s="18"/>
      <c r="O83" s="18"/>
      <c r="P83" s="18"/>
      <c r="Q83" s="18"/>
      <c r="R83" s="18">
        <f t="shared" si="21"/>
        <v>0</v>
      </c>
      <c r="S83" s="18"/>
      <c r="T83" s="18"/>
      <c r="U83" s="18"/>
      <c r="V83" s="18">
        <f t="shared" si="22"/>
        <v>0</v>
      </c>
      <c r="W83" s="18">
        <f t="shared" si="23"/>
        <v>0</v>
      </c>
      <c r="X83" s="18">
        <f t="shared" si="24"/>
        <v>0</v>
      </c>
      <c r="Y83" s="18">
        <f t="shared" si="25"/>
        <v>0</v>
      </c>
      <c r="Z83" s="18">
        <f t="shared" si="26"/>
        <v>0</v>
      </c>
      <c r="AA83" s="18">
        <f t="shared" si="27"/>
        <v>0</v>
      </c>
    </row>
    <row r="84" spans="3:27">
      <c r="C84" s="10"/>
      <c r="N84" s="18"/>
      <c r="O84" s="18"/>
      <c r="P84" s="18"/>
      <c r="Q84" s="18"/>
      <c r="R84" s="18">
        <f t="shared" si="21"/>
        <v>0</v>
      </c>
      <c r="S84" s="18"/>
      <c r="T84" s="18"/>
      <c r="U84" s="18"/>
      <c r="V84" s="18">
        <f t="shared" si="22"/>
        <v>0</v>
      </c>
      <c r="W84" s="18">
        <f t="shared" si="23"/>
        <v>0</v>
      </c>
      <c r="X84" s="18">
        <f t="shared" si="24"/>
        <v>0</v>
      </c>
      <c r="Y84" s="18">
        <f t="shared" si="25"/>
        <v>0</v>
      </c>
      <c r="Z84" s="18">
        <f t="shared" si="26"/>
        <v>0</v>
      </c>
      <c r="AA84" s="18">
        <f t="shared" si="27"/>
        <v>0</v>
      </c>
    </row>
    <row r="85" spans="3:27">
      <c r="C85" s="10"/>
      <c r="N85" s="18"/>
      <c r="O85" s="18"/>
      <c r="P85" s="18"/>
      <c r="Q85" s="18"/>
      <c r="R85" s="18">
        <f t="shared" si="21"/>
        <v>0</v>
      </c>
      <c r="S85" s="18"/>
      <c r="T85" s="18"/>
      <c r="U85" s="18"/>
      <c r="V85" s="18">
        <f t="shared" si="22"/>
        <v>0</v>
      </c>
      <c r="W85" s="18">
        <f t="shared" si="23"/>
        <v>0</v>
      </c>
      <c r="X85" s="18">
        <f t="shared" si="24"/>
        <v>0</v>
      </c>
      <c r="Y85" s="18">
        <f t="shared" si="25"/>
        <v>0</v>
      </c>
      <c r="Z85" s="18">
        <f t="shared" si="26"/>
        <v>0</v>
      </c>
      <c r="AA85" s="18">
        <f t="shared" si="27"/>
        <v>0</v>
      </c>
    </row>
    <row r="86" spans="3:27">
      <c r="C86" s="10"/>
      <c r="N86" s="18"/>
      <c r="O86" s="18"/>
      <c r="P86" s="18"/>
      <c r="Q86" s="18"/>
      <c r="R86" s="18">
        <f t="shared" si="21"/>
        <v>0</v>
      </c>
      <c r="S86" s="18"/>
      <c r="T86" s="18"/>
      <c r="U86" s="18"/>
      <c r="V86" s="18">
        <f t="shared" si="22"/>
        <v>0</v>
      </c>
      <c r="W86" s="18">
        <f t="shared" si="23"/>
        <v>0</v>
      </c>
      <c r="X86" s="18">
        <f t="shared" si="24"/>
        <v>0</v>
      </c>
      <c r="Y86" s="18">
        <f t="shared" si="25"/>
        <v>0</v>
      </c>
      <c r="Z86" s="18">
        <f t="shared" si="26"/>
        <v>0</v>
      </c>
      <c r="AA86" s="18">
        <f t="shared" si="27"/>
        <v>0</v>
      </c>
    </row>
    <row r="87" spans="3:27">
      <c r="C87" s="10"/>
      <c r="N87" s="18"/>
      <c r="O87" s="18"/>
      <c r="P87" s="18"/>
      <c r="Q87" s="18"/>
      <c r="R87" s="18">
        <f t="shared" si="21"/>
        <v>0</v>
      </c>
      <c r="S87" s="18"/>
      <c r="T87" s="18"/>
      <c r="U87" s="18"/>
      <c r="V87" s="18">
        <f t="shared" si="22"/>
        <v>0</v>
      </c>
      <c r="W87" s="18">
        <f t="shared" si="23"/>
        <v>0</v>
      </c>
      <c r="X87" s="18">
        <f t="shared" si="24"/>
        <v>0</v>
      </c>
      <c r="Y87" s="18">
        <f t="shared" si="25"/>
        <v>0</v>
      </c>
      <c r="Z87" s="18">
        <f t="shared" si="26"/>
        <v>0</v>
      </c>
      <c r="AA87" s="18">
        <f t="shared" si="27"/>
        <v>0</v>
      </c>
    </row>
    <row r="88" spans="3:27">
      <c r="C88" s="10"/>
      <c r="N88" s="18"/>
      <c r="O88" s="18"/>
      <c r="P88" s="18"/>
      <c r="Q88" s="18"/>
      <c r="R88" s="18">
        <f t="shared" si="21"/>
        <v>0</v>
      </c>
      <c r="S88" s="18"/>
      <c r="T88" s="18"/>
      <c r="U88" s="18"/>
      <c r="V88" s="18">
        <f t="shared" si="22"/>
        <v>0</v>
      </c>
      <c r="W88" s="18">
        <f t="shared" si="23"/>
        <v>0</v>
      </c>
      <c r="X88" s="18">
        <f t="shared" si="24"/>
        <v>0</v>
      </c>
      <c r="Y88" s="18">
        <f t="shared" si="25"/>
        <v>0</v>
      </c>
      <c r="Z88" s="18">
        <f t="shared" si="26"/>
        <v>0</v>
      </c>
      <c r="AA88" s="18">
        <f t="shared" si="27"/>
        <v>0</v>
      </c>
    </row>
    <row r="89" spans="3:27">
      <c r="C89" s="10"/>
      <c r="N89" s="18"/>
      <c r="O89" s="18"/>
      <c r="P89" s="18"/>
      <c r="Q89" s="18"/>
      <c r="R89" s="18">
        <f t="shared" si="21"/>
        <v>0</v>
      </c>
      <c r="S89" s="18"/>
      <c r="T89" s="18"/>
      <c r="U89" s="18"/>
      <c r="V89" s="18">
        <f t="shared" si="22"/>
        <v>0</v>
      </c>
      <c r="W89" s="18">
        <f t="shared" si="23"/>
        <v>0</v>
      </c>
      <c r="X89" s="18">
        <f t="shared" si="24"/>
        <v>0</v>
      </c>
      <c r="Y89" s="18">
        <f t="shared" si="25"/>
        <v>0</v>
      </c>
      <c r="Z89" s="18">
        <f t="shared" si="26"/>
        <v>0</v>
      </c>
      <c r="AA89" s="18">
        <f t="shared" si="27"/>
        <v>0</v>
      </c>
    </row>
    <row r="90" spans="3:27">
      <c r="C90" s="10"/>
      <c r="N90" s="18"/>
      <c r="O90" s="18"/>
      <c r="P90" s="18"/>
      <c r="Q90" s="18"/>
      <c r="R90" s="18">
        <f t="shared" si="21"/>
        <v>0</v>
      </c>
      <c r="S90" s="18"/>
      <c r="T90" s="18"/>
      <c r="U90" s="18"/>
      <c r="V90" s="18">
        <f t="shared" si="22"/>
        <v>0</v>
      </c>
      <c r="W90" s="18">
        <f t="shared" si="23"/>
        <v>0</v>
      </c>
      <c r="X90" s="18">
        <f t="shared" si="24"/>
        <v>0</v>
      </c>
      <c r="Y90" s="18">
        <f t="shared" si="25"/>
        <v>0</v>
      </c>
      <c r="Z90" s="18">
        <f t="shared" si="26"/>
        <v>0</v>
      </c>
      <c r="AA90" s="18">
        <f t="shared" si="27"/>
        <v>0</v>
      </c>
    </row>
    <row r="91" spans="3:27">
      <c r="C91" s="10"/>
      <c r="N91" s="18"/>
      <c r="O91" s="18"/>
      <c r="P91" s="18"/>
      <c r="Q91" s="18"/>
      <c r="R91" s="18">
        <f t="shared" si="21"/>
        <v>0</v>
      </c>
      <c r="S91" s="18"/>
      <c r="T91" s="18"/>
      <c r="U91" s="18"/>
      <c r="V91" s="18">
        <f t="shared" si="22"/>
        <v>0</v>
      </c>
      <c r="W91" s="18">
        <f t="shared" si="23"/>
        <v>0</v>
      </c>
      <c r="X91" s="18">
        <f t="shared" si="24"/>
        <v>0</v>
      </c>
      <c r="Y91" s="18">
        <f t="shared" si="25"/>
        <v>0</v>
      </c>
      <c r="Z91" s="18">
        <f t="shared" si="26"/>
        <v>0</v>
      </c>
      <c r="AA91" s="18">
        <f t="shared" si="27"/>
        <v>0</v>
      </c>
    </row>
    <row r="92" spans="3:27">
      <c r="C92" s="10"/>
      <c r="N92" s="18"/>
      <c r="O92" s="18"/>
      <c r="P92" s="18"/>
      <c r="Q92" s="18"/>
      <c r="R92" s="18">
        <f t="shared" si="21"/>
        <v>0</v>
      </c>
      <c r="S92" s="18"/>
      <c r="T92" s="18"/>
      <c r="U92" s="18"/>
      <c r="V92" s="18">
        <f t="shared" si="22"/>
        <v>0</v>
      </c>
      <c r="W92" s="18">
        <f t="shared" si="23"/>
        <v>0</v>
      </c>
      <c r="X92" s="18">
        <f t="shared" si="24"/>
        <v>0</v>
      </c>
      <c r="Y92" s="18">
        <f t="shared" si="25"/>
        <v>0</v>
      </c>
      <c r="Z92" s="18">
        <f t="shared" si="26"/>
        <v>0</v>
      </c>
      <c r="AA92" s="18">
        <f t="shared" si="27"/>
        <v>0</v>
      </c>
    </row>
    <row r="93" spans="3:27">
      <c r="C93" s="10"/>
      <c r="N93" s="18"/>
      <c r="O93" s="18"/>
      <c r="P93" s="18"/>
      <c r="Q93" s="18"/>
      <c r="R93" s="18">
        <f t="shared" si="21"/>
        <v>0</v>
      </c>
      <c r="S93" s="18"/>
      <c r="T93" s="18"/>
      <c r="U93" s="18"/>
      <c r="V93" s="18">
        <f t="shared" si="22"/>
        <v>0</v>
      </c>
      <c r="W93" s="18">
        <f t="shared" si="23"/>
        <v>0</v>
      </c>
      <c r="X93" s="18">
        <f t="shared" si="24"/>
        <v>0</v>
      </c>
      <c r="Y93" s="18">
        <f t="shared" si="25"/>
        <v>0</v>
      </c>
      <c r="Z93" s="18">
        <f t="shared" si="26"/>
        <v>0</v>
      </c>
      <c r="AA93" s="18">
        <f t="shared" si="27"/>
        <v>0</v>
      </c>
    </row>
    <row r="94" spans="3:27">
      <c r="C94" s="10"/>
      <c r="N94" s="18"/>
      <c r="O94" s="18"/>
      <c r="P94" s="18"/>
      <c r="Q94" s="18"/>
      <c r="R94" s="18">
        <f t="shared" si="21"/>
        <v>0</v>
      </c>
      <c r="S94" s="18"/>
      <c r="T94" s="18"/>
      <c r="U94" s="18"/>
      <c r="V94" s="18">
        <f t="shared" si="22"/>
        <v>0</v>
      </c>
      <c r="W94" s="18">
        <f t="shared" si="23"/>
        <v>0</v>
      </c>
      <c r="X94" s="18">
        <f t="shared" si="24"/>
        <v>0</v>
      </c>
      <c r="Y94" s="18">
        <f t="shared" si="25"/>
        <v>0</v>
      </c>
      <c r="Z94" s="18">
        <f t="shared" si="26"/>
        <v>0</v>
      </c>
      <c r="AA94" s="18">
        <f t="shared" si="27"/>
        <v>0</v>
      </c>
    </row>
    <row r="95" spans="3:27">
      <c r="C95" s="10"/>
      <c r="N95" s="18"/>
      <c r="O95" s="18"/>
      <c r="P95" s="18"/>
      <c r="Q95" s="18"/>
      <c r="R95" s="18">
        <f t="shared" si="21"/>
        <v>0</v>
      </c>
      <c r="S95" s="18"/>
      <c r="T95" s="18"/>
      <c r="U95" s="18"/>
      <c r="V95" s="18">
        <f t="shared" si="22"/>
        <v>0</v>
      </c>
      <c r="W95" s="18">
        <f t="shared" si="23"/>
        <v>0</v>
      </c>
      <c r="X95" s="18">
        <f t="shared" si="24"/>
        <v>0</v>
      </c>
      <c r="Y95" s="18">
        <f t="shared" si="25"/>
        <v>0</v>
      </c>
      <c r="Z95" s="18">
        <f t="shared" si="26"/>
        <v>0</v>
      </c>
      <c r="AA95" s="18">
        <f t="shared" si="27"/>
        <v>0</v>
      </c>
    </row>
    <row r="96" spans="3:27">
      <c r="C96" s="10"/>
      <c r="N96" s="18"/>
      <c r="O96" s="18"/>
      <c r="P96" s="18"/>
      <c r="Q96" s="18"/>
      <c r="R96" s="18">
        <f t="shared" si="21"/>
        <v>0</v>
      </c>
      <c r="S96" s="18"/>
      <c r="T96" s="18"/>
      <c r="U96" s="18"/>
      <c r="V96" s="18">
        <f t="shared" si="22"/>
        <v>0</v>
      </c>
      <c r="W96" s="18">
        <f t="shared" si="23"/>
        <v>0</v>
      </c>
      <c r="X96" s="18">
        <f t="shared" si="24"/>
        <v>0</v>
      </c>
      <c r="Y96" s="18">
        <f t="shared" si="25"/>
        <v>0</v>
      </c>
      <c r="Z96" s="18">
        <f t="shared" si="26"/>
        <v>0</v>
      </c>
      <c r="AA96" s="18">
        <f t="shared" si="27"/>
        <v>0</v>
      </c>
    </row>
    <row r="97" spans="3:27">
      <c r="C97" s="10"/>
      <c r="N97" s="18"/>
      <c r="O97" s="18"/>
      <c r="P97" s="18"/>
      <c r="Q97" s="18"/>
      <c r="R97" s="18">
        <f t="shared" si="21"/>
        <v>0</v>
      </c>
      <c r="S97" s="18"/>
      <c r="T97" s="18"/>
      <c r="U97" s="18"/>
      <c r="V97" s="18">
        <f t="shared" si="22"/>
        <v>0</v>
      </c>
      <c r="W97" s="18">
        <f t="shared" si="23"/>
        <v>0</v>
      </c>
      <c r="X97" s="18">
        <f t="shared" si="24"/>
        <v>0</v>
      </c>
      <c r="Y97" s="18">
        <f t="shared" si="25"/>
        <v>0</v>
      </c>
      <c r="Z97" s="18">
        <f t="shared" si="26"/>
        <v>0</v>
      </c>
      <c r="AA97" s="18">
        <f t="shared" si="27"/>
        <v>0</v>
      </c>
    </row>
    <row r="98" spans="3:27">
      <c r="C98" s="10"/>
      <c r="N98" s="18"/>
      <c r="O98" s="18"/>
      <c r="P98" s="18"/>
      <c r="Q98" s="18"/>
      <c r="R98" s="18">
        <f t="shared" si="21"/>
        <v>0</v>
      </c>
      <c r="S98" s="18"/>
      <c r="T98" s="18"/>
      <c r="U98" s="18"/>
      <c r="V98" s="18">
        <f t="shared" si="22"/>
        <v>0</v>
      </c>
      <c r="W98" s="18">
        <f t="shared" si="23"/>
        <v>0</v>
      </c>
      <c r="X98" s="18">
        <f t="shared" si="24"/>
        <v>0</v>
      </c>
      <c r="Y98" s="18">
        <f t="shared" si="25"/>
        <v>0</v>
      </c>
      <c r="Z98" s="18">
        <f t="shared" si="26"/>
        <v>0</v>
      </c>
      <c r="AA98" s="18">
        <f t="shared" si="27"/>
        <v>0</v>
      </c>
    </row>
    <row r="99" spans="3:27">
      <c r="C99" s="10"/>
      <c r="N99" s="18"/>
      <c r="O99" s="18"/>
      <c r="P99" s="18"/>
      <c r="Q99" s="18"/>
      <c r="R99" s="18">
        <f t="shared" si="21"/>
        <v>0</v>
      </c>
      <c r="S99" s="18"/>
      <c r="T99" s="18"/>
      <c r="U99" s="18"/>
      <c r="V99" s="18">
        <f t="shared" si="22"/>
        <v>0</v>
      </c>
      <c r="W99" s="18">
        <f t="shared" si="23"/>
        <v>0</v>
      </c>
      <c r="X99" s="18">
        <f t="shared" si="24"/>
        <v>0</v>
      </c>
      <c r="Y99" s="18">
        <f t="shared" si="25"/>
        <v>0</v>
      </c>
      <c r="Z99" s="18">
        <f t="shared" si="26"/>
        <v>0</v>
      </c>
      <c r="AA99" s="18">
        <f t="shared" si="27"/>
        <v>0</v>
      </c>
    </row>
    <row r="100" spans="3:27">
      <c r="C100" s="10"/>
      <c r="N100" s="18"/>
      <c r="O100" s="18"/>
      <c r="P100" s="18"/>
      <c r="Q100" s="18"/>
      <c r="R100" s="18">
        <f t="shared" si="21"/>
        <v>0</v>
      </c>
      <c r="S100" s="18"/>
      <c r="T100" s="18"/>
      <c r="U100" s="18"/>
      <c r="V100" s="18">
        <f t="shared" si="22"/>
        <v>0</v>
      </c>
      <c r="W100" s="18">
        <f t="shared" si="23"/>
        <v>0</v>
      </c>
      <c r="X100" s="18">
        <f t="shared" si="24"/>
        <v>0</v>
      </c>
      <c r="Y100" s="18">
        <f t="shared" si="25"/>
        <v>0</v>
      </c>
      <c r="Z100" s="18">
        <f t="shared" si="26"/>
        <v>0</v>
      </c>
      <c r="AA100" s="18">
        <f t="shared" si="27"/>
        <v>0</v>
      </c>
    </row>
    <row r="101" spans="3:27">
      <c r="C101" s="10"/>
      <c r="N101" s="18"/>
      <c r="O101" s="18"/>
      <c r="P101" s="18"/>
      <c r="Q101" s="18"/>
      <c r="R101" s="18">
        <f t="shared" si="21"/>
        <v>0</v>
      </c>
      <c r="S101" s="18"/>
      <c r="T101" s="18"/>
      <c r="U101" s="18"/>
      <c r="V101" s="18">
        <f t="shared" si="22"/>
        <v>0</v>
      </c>
      <c r="W101" s="18">
        <f t="shared" si="23"/>
        <v>0</v>
      </c>
      <c r="X101" s="18">
        <f t="shared" si="24"/>
        <v>0</v>
      </c>
      <c r="Y101" s="18">
        <f t="shared" si="25"/>
        <v>0</v>
      </c>
      <c r="Z101" s="18">
        <f t="shared" si="26"/>
        <v>0</v>
      </c>
      <c r="AA101" s="18">
        <f t="shared" si="27"/>
        <v>0</v>
      </c>
    </row>
    <row r="102" spans="3:27">
      <c r="C102" s="10"/>
      <c r="N102" s="18"/>
      <c r="O102" s="18"/>
      <c r="P102" s="18"/>
      <c r="Q102" s="18"/>
      <c r="R102" s="18">
        <f t="shared" si="21"/>
        <v>0</v>
      </c>
      <c r="S102" s="18"/>
      <c r="T102" s="18"/>
      <c r="U102" s="18"/>
      <c r="V102" s="18">
        <f t="shared" si="22"/>
        <v>0</v>
      </c>
      <c r="W102" s="18">
        <f t="shared" si="23"/>
        <v>0</v>
      </c>
      <c r="X102" s="18">
        <f t="shared" si="24"/>
        <v>0</v>
      </c>
      <c r="Y102" s="18">
        <f t="shared" si="25"/>
        <v>0</v>
      </c>
      <c r="Z102" s="18">
        <f t="shared" si="26"/>
        <v>0</v>
      </c>
      <c r="AA102" s="18">
        <f t="shared" si="27"/>
        <v>0</v>
      </c>
    </row>
    <row r="103" spans="3:27">
      <c r="C103" s="10"/>
      <c r="N103" s="18"/>
      <c r="O103" s="18"/>
      <c r="P103" s="18"/>
      <c r="Q103" s="18"/>
      <c r="R103" s="18">
        <f t="shared" si="21"/>
        <v>0</v>
      </c>
      <c r="S103" s="18"/>
      <c r="T103" s="18"/>
      <c r="U103" s="18"/>
      <c r="V103" s="18">
        <f t="shared" si="22"/>
        <v>0</v>
      </c>
      <c r="W103" s="18">
        <f t="shared" si="23"/>
        <v>0</v>
      </c>
      <c r="X103" s="18">
        <f t="shared" si="24"/>
        <v>0</v>
      </c>
      <c r="Y103" s="18">
        <f t="shared" si="25"/>
        <v>0</v>
      </c>
      <c r="Z103" s="18">
        <f t="shared" si="26"/>
        <v>0</v>
      </c>
      <c r="AA103" s="18">
        <f t="shared" si="27"/>
        <v>0</v>
      </c>
    </row>
    <row r="104" spans="3:27">
      <c r="C104" s="10"/>
      <c r="N104" s="18"/>
      <c r="O104" s="18"/>
      <c r="P104" s="18"/>
      <c r="Q104" s="18"/>
      <c r="R104" s="18">
        <f t="shared" si="21"/>
        <v>0</v>
      </c>
      <c r="S104" s="18"/>
      <c r="T104" s="18"/>
      <c r="U104" s="18"/>
      <c r="V104" s="18">
        <f t="shared" si="22"/>
        <v>0</v>
      </c>
      <c r="W104" s="18">
        <f t="shared" si="23"/>
        <v>0</v>
      </c>
      <c r="X104" s="18">
        <f t="shared" si="24"/>
        <v>0</v>
      </c>
      <c r="Y104" s="18">
        <f t="shared" si="25"/>
        <v>0</v>
      </c>
      <c r="Z104" s="18">
        <f t="shared" si="26"/>
        <v>0</v>
      </c>
      <c r="AA104" s="18">
        <f t="shared" si="27"/>
        <v>0</v>
      </c>
    </row>
    <row r="105" spans="3:27">
      <c r="C105" s="10"/>
      <c r="N105" s="18"/>
      <c r="O105" s="18"/>
      <c r="P105" s="18"/>
      <c r="Q105" s="18"/>
      <c r="R105" s="18">
        <f t="shared" si="21"/>
        <v>0</v>
      </c>
      <c r="S105" s="18"/>
      <c r="T105" s="18"/>
      <c r="U105" s="18"/>
      <c r="V105" s="18">
        <f t="shared" si="22"/>
        <v>0</v>
      </c>
      <c r="W105" s="18">
        <f t="shared" si="23"/>
        <v>0</v>
      </c>
      <c r="X105" s="18">
        <f t="shared" si="24"/>
        <v>0</v>
      </c>
      <c r="Y105" s="18">
        <f t="shared" si="25"/>
        <v>0</v>
      </c>
      <c r="Z105" s="18">
        <f t="shared" si="26"/>
        <v>0</v>
      </c>
      <c r="AA105" s="18">
        <f t="shared" si="27"/>
        <v>0</v>
      </c>
    </row>
    <row r="106" spans="3:27">
      <c r="C106" s="10"/>
      <c r="N106" s="18"/>
      <c r="O106" s="18"/>
      <c r="P106" s="18"/>
      <c r="Q106" s="18"/>
      <c r="R106" s="18">
        <f t="shared" si="21"/>
        <v>0</v>
      </c>
      <c r="S106" s="18"/>
      <c r="T106" s="18"/>
      <c r="U106" s="18"/>
      <c r="V106" s="18">
        <f t="shared" si="22"/>
        <v>0</v>
      </c>
      <c r="W106" s="18">
        <f t="shared" si="23"/>
        <v>0</v>
      </c>
      <c r="X106" s="18">
        <f t="shared" si="24"/>
        <v>0</v>
      </c>
      <c r="Y106" s="18">
        <f t="shared" si="25"/>
        <v>0</v>
      </c>
      <c r="Z106" s="18">
        <f t="shared" si="26"/>
        <v>0</v>
      </c>
      <c r="AA106" s="18">
        <f t="shared" si="27"/>
        <v>0</v>
      </c>
    </row>
    <row r="107" spans="3:27">
      <c r="C107" s="10"/>
      <c r="N107" s="18"/>
      <c r="O107" s="18"/>
      <c r="P107" s="18"/>
      <c r="Q107" s="18"/>
      <c r="R107" s="18">
        <f t="shared" si="21"/>
        <v>0</v>
      </c>
      <c r="S107" s="18"/>
      <c r="T107" s="18"/>
      <c r="U107" s="18"/>
      <c r="V107" s="18">
        <f t="shared" si="22"/>
        <v>0</v>
      </c>
      <c r="W107" s="18">
        <f t="shared" si="23"/>
        <v>0</v>
      </c>
      <c r="X107" s="18">
        <f t="shared" si="24"/>
        <v>0</v>
      </c>
      <c r="Y107" s="18">
        <f t="shared" si="25"/>
        <v>0</v>
      </c>
      <c r="Z107" s="18">
        <f t="shared" si="26"/>
        <v>0</v>
      </c>
      <c r="AA107" s="18">
        <f t="shared" si="27"/>
        <v>0</v>
      </c>
    </row>
    <row r="108" spans="3:27">
      <c r="C108" s="10"/>
      <c r="N108" s="18"/>
      <c r="O108" s="18"/>
      <c r="P108" s="18"/>
      <c r="Q108" s="18"/>
      <c r="R108" s="18">
        <f t="shared" si="21"/>
        <v>0</v>
      </c>
      <c r="S108" s="18"/>
      <c r="T108" s="18"/>
      <c r="U108" s="18"/>
      <c r="V108" s="18">
        <f t="shared" si="22"/>
        <v>0</v>
      </c>
      <c r="W108" s="18">
        <f t="shared" si="23"/>
        <v>0</v>
      </c>
      <c r="X108" s="18">
        <f t="shared" si="24"/>
        <v>0</v>
      </c>
      <c r="Y108" s="18">
        <f t="shared" si="25"/>
        <v>0</v>
      </c>
      <c r="Z108" s="18">
        <f t="shared" si="26"/>
        <v>0</v>
      </c>
      <c r="AA108" s="18">
        <f t="shared" si="27"/>
        <v>0</v>
      </c>
    </row>
    <row r="109" spans="3:27">
      <c r="C109" s="10"/>
      <c r="N109" s="18"/>
      <c r="O109" s="18"/>
      <c r="P109" s="18"/>
      <c r="Q109" s="18"/>
      <c r="R109" s="18">
        <f t="shared" si="21"/>
        <v>0</v>
      </c>
      <c r="S109" s="18"/>
      <c r="T109" s="18"/>
      <c r="U109" s="18"/>
      <c r="V109" s="18">
        <f t="shared" si="22"/>
        <v>0</v>
      </c>
      <c r="W109" s="18">
        <f t="shared" si="23"/>
        <v>0</v>
      </c>
      <c r="X109" s="18">
        <f t="shared" si="24"/>
        <v>0</v>
      </c>
      <c r="Y109" s="18">
        <f t="shared" si="25"/>
        <v>0</v>
      </c>
      <c r="Z109" s="18">
        <f t="shared" si="26"/>
        <v>0</v>
      </c>
      <c r="AA109" s="18">
        <f t="shared" si="27"/>
        <v>0</v>
      </c>
    </row>
    <row r="110" spans="3:27">
      <c r="C110" s="10"/>
      <c r="N110" s="18"/>
      <c r="O110" s="18"/>
      <c r="P110" s="18"/>
      <c r="Q110" s="18"/>
      <c r="R110" s="18">
        <f t="shared" si="21"/>
        <v>0</v>
      </c>
      <c r="S110" s="18"/>
      <c r="T110" s="18"/>
      <c r="U110" s="18"/>
      <c r="V110" s="18">
        <f t="shared" si="22"/>
        <v>0</v>
      </c>
      <c r="W110" s="18">
        <f t="shared" si="23"/>
        <v>0</v>
      </c>
      <c r="X110" s="18">
        <f t="shared" si="24"/>
        <v>0</v>
      </c>
      <c r="Y110" s="18">
        <f t="shared" si="25"/>
        <v>0</v>
      </c>
      <c r="Z110" s="18">
        <f t="shared" si="26"/>
        <v>0</v>
      </c>
      <c r="AA110" s="18">
        <f t="shared" si="27"/>
        <v>0</v>
      </c>
    </row>
    <row r="111" spans="3:27">
      <c r="C111" s="10"/>
      <c r="N111" s="18"/>
      <c r="O111" s="18"/>
      <c r="P111" s="18"/>
      <c r="Q111" s="18"/>
      <c r="R111" s="18">
        <f t="shared" si="21"/>
        <v>0</v>
      </c>
      <c r="S111" s="18"/>
      <c r="T111" s="18"/>
      <c r="U111" s="18"/>
      <c r="V111" s="18">
        <f t="shared" si="22"/>
        <v>0</v>
      </c>
      <c r="W111" s="18">
        <f t="shared" si="23"/>
        <v>0</v>
      </c>
      <c r="X111" s="18">
        <f t="shared" si="24"/>
        <v>0</v>
      </c>
      <c r="Y111" s="18">
        <f t="shared" si="25"/>
        <v>0</v>
      </c>
      <c r="Z111" s="18">
        <f t="shared" si="26"/>
        <v>0</v>
      </c>
      <c r="AA111" s="18">
        <f t="shared" si="27"/>
        <v>0</v>
      </c>
    </row>
    <row r="112" spans="3:27">
      <c r="C112" s="10"/>
      <c r="N112" s="18"/>
      <c r="O112" s="18"/>
      <c r="P112" s="18"/>
      <c r="Q112" s="18"/>
      <c r="R112" s="18">
        <f t="shared" si="21"/>
        <v>0</v>
      </c>
      <c r="S112" s="18"/>
      <c r="T112" s="18"/>
      <c r="U112" s="18"/>
      <c r="V112" s="18">
        <f t="shared" si="22"/>
        <v>0</v>
      </c>
      <c r="W112" s="18">
        <f t="shared" si="23"/>
        <v>0</v>
      </c>
      <c r="X112" s="18">
        <f t="shared" si="24"/>
        <v>0</v>
      </c>
      <c r="Y112" s="18">
        <f t="shared" si="25"/>
        <v>0</v>
      </c>
      <c r="Z112" s="18">
        <f t="shared" si="26"/>
        <v>0</v>
      </c>
      <c r="AA112" s="18">
        <f t="shared" si="27"/>
        <v>0</v>
      </c>
    </row>
    <row r="113" spans="3:27">
      <c r="C113" s="10"/>
      <c r="N113" s="18"/>
      <c r="O113" s="18"/>
      <c r="P113" s="18"/>
      <c r="Q113" s="18"/>
      <c r="R113" s="18">
        <f t="shared" si="21"/>
        <v>0</v>
      </c>
      <c r="S113" s="18"/>
      <c r="T113" s="18"/>
      <c r="U113" s="18"/>
      <c r="V113" s="18">
        <f t="shared" si="22"/>
        <v>0</v>
      </c>
      <c r="W113" s="18">
        <f t="shared" si="23"/>
        <v>0</v>
      </c>
      <c r="X113" s="18">
        <f t="shared" si="24"/>
        <v>0</v>
      </c>
      <c r="Y113" s="18">
        <f t="shared" si="25"/>
        <v>0</v>
      </c>
      <c r="Z113" s="18">
        <f t="shared" si="26"/>
        <v>0</v>
      </c>
      <c r="AA113" s="18">
        <f t="shared" si="27"/>
        <v>0</v>
      </c>
    </row>
    <row r="114" spans="3:27">
      <c r="C114" s="10"/>
      <c r="N114" s="18"/>
      <c r="O114" s="18"/>
      <c r="P114" s="18"/>
      <c r="Q114" s="18"/>
      <c r="R114" s="18">
        <f t="shared" si="21"/>
        <v>0</v>
      </c>
      <c r="S114" s="18"/>
      <c r="T114" s="18"/>
      <c r="U114" s="18"/>
      <c r="V114" s="18">
        <f t="shared" si="22"/>
        <v>0</v>
      </c>
      <c r="W114" s="18">
        <f t="shared" si="23"/>
        <v>0</v>
      </c>
      <c r="X114" s="18">
        <f t="shared" si="24"/>
        <v>0</v>
      </c>
      <c r="Y114" s="18">
        <f t="shared" si="25"/>
        <v>0</v>
      </c>
      <c r="Z114" s="18">
        <f t="shared" si="26"/>
        <v>0</v>
      </c>
      <c r="AA114" s="18">
        <f t="shared" si="27"/>
        <v>0</v>
      </c>
    </row>
    <row r="115" spans="3:27">
      <c r="C115" s="10"/>
      <c r="N115" s="18"/>
      <c r="O115" s="18"/>
      <c r="P115" s="18"/>
      <c r="Q115" s="18"/>
      <c r="R115" s="18">
        <f t="shared" si="21"/>
        <v>0</v>
      </c>
      <c r="S115" s="18"/>
      <c r="T115" s="18"/>
      <c r="U115" s="18"/>
      <c r="V115" s="18">
        <f t="shared" si="22"/>
        <v>0</v>
      </c>
      <c r="W115" s="18">
        <f t="shared" si="23"/>
        <v>0</v>
      </c>
      <c r="X115" s="18">
        <f t="shared" si="24"/>
        <v>0</v>
      </c>
      <c r="Y115" s="18">
        <f t="shared" si="25"/>
        <v>0</v>
      </c>
      <c r="Z115" s="18">
        <f t="shared" si="26"/>
        <v>0</v>
      </c>
      <c r="AA115" s="18">
        <f t="shared" si="27"/>
        <v>0</v>
      </c>
    </row>
    <row r="116" spans="3:27">
      <c r="C116" s="10"/>
      <c r="N116" s="18"/>
      <c r="O116" s="18"/>
      <c r="P116" s="18"/>
      <c r="Q116" s="18"/>
      <c r="R116" s="18">
        <f t="shared" si="21"/>
        <v>0</v>
      </c>
      <c r="S116" s="18"/>
      <c r="T116" s="18"/>
      <c r="U116" s="18"/>
      <c r="V116" s="18">
        <f t="shared" si="22"/>
        <v>0</v>
      </c>
      <c r="W116" s="18">
        <f t="shared" si="23"/>
        <v>0</v>
      </c>
      <c r="X116" s="18">
        <f t="shared" si="24"/>
        <v>0</v>
      </c>
      <c r="Y116" s="18">
        <f t="shared" si="25"/>
        <v>0</v>
      </c>
      <c r="Z116" s="18">
        <f t="shared" si="26"/>
        <v>0</v>
      </c>
      <c r="AA116" s="18">
        <f t="shared" si="27"/>
        <v>0</v>
      </c>
    </row>
    <row r="117" spans="3:27">
      <c r="C117" s="10"/>
      <c r="N117" s="18"/>
      <c r="O117" s="18"/>
      <c r="P117" s="18"/>
      <c r="Q117" s="18"/>
      <c r="R117" s="18">
        <f t="shared" si="21"/>
        <v>0</v>
      </c>
      <c r="S117" s="18"/>
      <c r="T117" s="18"/>
      <c r="U117" s="18"/>
      <c r="V117" s="18">
        <f t="shared" si="22"/>
        <v>0</v>
      </c>
      <c r="W117" s="18">
        <f t="shared" si="23"/>
        <v>0</v>
      </c>
      <c r="X117" s="18">
        <f t="shared" si="24"/>
        <v>0</v>
      </c>
      <c r="Y117" s="18">
        <f t="shared" si="25"/>
        <v>0</v>
      </c>
      <c r="Z117" s="18">
        <f t="shared" si="26"/>
        <v>0</v>
      </c>
      <c r="AA117" s="18">
        <f t="shared" si="27"/>
        <v>0</v>
      </c>
    </row>
    <row r="118" spans="3:27">
      <c r="C118" s="10"/>
      <c r="N118" s="18"/>
      <c r="O118" s="18"/>
      <c r="P118" s="18"/>
      <c r="Q118" s="18"/>
      <c r="R118" s="18">
        <f t="shared" si="21"/>
        <v>0</v>
      </c>
      <c r="S118" s="18"/>
      <c r="T118" s="18"/>
      <c r="U118" s="18"/>
      <c r="V118" s="18">
        <f t="shared" si="22"/>
        <v>0</v>
      </c>
      <c r="W118" s="18">
        <f t="shared" si="23"/>
        <v>0</v>
      </c>
      <c r="X118" s="18">
        <f t="shared" si="24"/>
        <v>0</v>
      </c>
      <c r="Y118" s="18">
        <f t="shared" si="25"/>
        <v>0</v>
      </c>
      <c r="Z118" s="18">
        <f t="shared" si="26"/>
        <v>0</v>
      </c>
      <c r="AA118" s="18">
        <f t="shared" si="27"/>
        <v>0</v>
      </c>
    </row>
    <row r="119" spans="3:27">
      <c r="C119" s="10"/>
      <c r="N119" s="18"/>
      <c r="O119" s="18"/>
      <c r="P119" s="18"/>
      <c r="Q119" s="18"/>
      <c r="R119" s="18">
        <f t="shared" si="21"/>
        <v>0</v>
      </c>
      <c r="S119" s="18"/>
      <c r="T119" s="18"/>
      <c r="U119" s="18"/>
      <c r="V119" s="18">
        <f t="shared" si="22"/>
        <v>0</v>
      </c>
      <c r="W119" s="18">
        <f t="shared" si="23"/>
        <v>0</v>
      </c>
      <c r="X119" s="18">
        <f t="shared" si="24"/>
        <v>0</v>
      </c>
      <c r="Y119" s="18">
        <f t="shared" si="25"/>
        <v>0</v>
      </c>
      <c r="Z119" s="18">
        <f t="shared" si="26"/>
        <v>0</v>
      </c>
      <c r="AA119" s="18">
        <f t="shared" si="27"/>
        <v>0</v>
      </c>
    </row>
    <row r="120" spans="3:27">
      <c r="C120" s="10"/>
      <c r="N120" s="18"/>
      <c r="O120" s="18"/>
      <c r="P120" s="18"/>
      <c r="Q120" s="18"/>
      <c r="R120" s="18">
        <f t="shared" si="21"/>
        <v>0</v>
      </c>
      <c r="S120" s="18"/>
      <c r="T120" s="18"/>
      <c r="U120" s="18"/>
      <c r="V120" s="18">
        <f t="shared" si="22"/>
        <v>0</v>
      </c>
      <c r="W120" s="18">
        <f t="shared" si="23"/>
        <v>0</v>
      </c>
      <c r="X120" s="18">
        <f t="shared" si="24"/>
        <v>0</v>
      </c>
      <c r="Y120" s="18">
        <f t="shared" si="25"/>
        <v>0</v>
      </c>
      <c r="Z120" s="18">
        <f t="shared" si="26"/>
        <v>0</v>
      </c>
      <c r="AA120" s="18">
        <f t="shared" si="27"/>
        <v>0</v>
      </c>
    </row>
    <row r="121" spans="3:27">
      <c r="C121" s="10"/>
      <c r="N121" s="18"/>
      <c r="O121" s="18"/>
      <c r="P121" s="18"/>
      <c r="Q121" s="18"/>
      <c r="R121" s="18">
        <f t="shared" si="21"/>
        <v>0</v>
      </c>
      <c r="S121" s="18"/>
      <c r="T121" s="18"/>
      <c r="U121" s="18"/>
      <c r="V121" s="18">
        <f t="shared" si="22"/>
        <v>0</v>
      </c>
      <c r="W121" s="18">
        <f t="shared" si="23"/>
        <v>0</v>
      </c>
      <c r="X121" s="18">
        <f t="shared" si="24"/>
        <v>0</v>
      </c>
      <c r="Y121" s="18">
        <f t="shared" si="25"/>
        <v>0</v>
      </c>
      <c r="Z121" s="18">
        <f t="shared" si="26"/>
        <v>0</v>
      </c>
      <c r="AA121" s="18">
        <f t="shared" si="27"/>
        <v>0</v>
      </c>
    </row>
    <row r="122" spans="3:27">
      <c r="C122" s="10"/>
      <c r="N122" s="18"/>
      <c r="O122" s="18"/>
      <c r="P122" s="18"/>
      <c r="Q122" s="18"/>
      <c r="R122" s="18">
        <f t="shared" si="21"/>
        <v>0</v>
      </c>
      <c r="S122" s="18"/>
      <c r="T122" s="18"/>
      <c r="U122" s="18"/>
      <c r="V122" s="18">
        <f t="shared" si="22"/>
        <v>0</v>
      </c>
      <c r="W122" s="18">
        <f t="shared" si="23"/>
        <v>0</v>
      </c>
      <c r="X122" s="18">
        <f t="shared" si="24"/>
        <v>0</v>
      </c>
      <c r="Y122" s="18">
        <f t="shared" si="25"/>
        <v>0</v>
      </c>
      <c r="Z122" s="18">
        <f t="shared" si="26"/>
        <v>0</v>
      </c>
      <c r="AA122" s="18">
        <f t="shared" si="27"/>
        <v>0</v>
      </c>
    </row>
    <row r="123" spans="3:27">
      <c r="C123" s="10"/>
      <c r="N123" s="18"/>
      <c r="O123" s="18"/>
      <c r="P123" s="18"/>
      <c r="Q123" s="18"/>
      <c r="R123" s="18">
        <f t="shared" si="21"/>
        <v>0</v>
      </c>
      <c r="S123" s="18"/>
      <c r="T123" s="18"/>
      <c r="U123" s="18"/>
      <c r="V123" s="18">
        <f t="shared" si="22"/>
        <v>0</v>
      </c>
      <c r="W123" s="18">
        <f t="shared" si="23"/>
        <v>0</v>
      </c>
      <c r="X123" s="18">
        <f t="shared" si="24"/>
        <v>0</v>
      </c>
      <c r="Y123" s="18">
        <f t="shared" si="25"/>
        <v>0</v>
      </c>
      <c r="Z123" s="18">
        <f t="shared" si="26"/>
        <v>0</v>
      </c>
      <c r="AA123" s="18">
        <f t="shared" si="27"/>
        <v>0</v>
      </c>
    </row>
    <row r="124" spans="3:27">
      <c r="C124" s="10"/>
      <c r="N124" s="18"/>
      <c r="O124" s="18"/>
      <c r="P124" s="18"/>
      <c r="Q124" s="18"/>
      <c r="R124" s="18">
        <f t="shared" si="21"/>
        <v>0</v>
      </c>
      <c r="S124" s="18"/>
      <c r="T124" s="18"/>
      <c r="U124" s="18"/>
      <c r="V124" s="18">
        <f t="shared" si="22"/>
        <v>0</v>
      </c>
      <c r="W124" s="18">
        <f t="shared" si="23"/>
        <v>0</v>
      </c>
      <c r="X124" s="18">
        <f t="shared" si="24"/>
        <v>0</v>
      </c>
      <c r="Y124" s="18">
        <f t="shared" si="25"/>
        <v>0</v>
      </c>
      <c r="Z124" s="18">
        <f t="shared" si="26"/>
        <v>0</v>
      </c>
      <c r="AA124" s="18">
        <f t="shared" si="27"/>
        <v>0</v>
      </c>
    </row>
    <row r="125" spans="3:27">
      <c r="C125" s="10"/>
      <c r="N125" s="18"/>
      <c r="O125" s="18"/>
      <c r="P125" s="18"/>
      <c r="Q125" s="18"/>
      <c r="R125" s="18">
        <f t="shared" si="21"/>
        <v>0</v>
      </c>
      <c r="S125" s="18"/>
      <c r="T125" s="18"/>
      <c r="U125" s="18"/>
      <c r="V125" s="18">
        <f t="shared" si="22"/>
        <v>0</v>
      </c>
      <c r="W125" s="18">
        <f t="shared" si="23"/>
        <v>0</v>
      </c>
      <c r="X125" s="18">
        <f t="shared" si="24"/>
        <v>0</v>
      </c>
      <c r="Y125" s="18">
        <f t="shared" si="25"/>
        <v>0</v>
      </c>
      <c r="Z125" s="18">
        <f t="shared" si="26"/>
        <v>0</v>
      </c>
      <c r="AA125" s="18">
        <f t="shared" si="27"/>
        <v>0</v>
      </c>
    </row>
    <row r="126" spans="3:27">
      <c r="C126" s="10"/>
      <c r="N126" s="18"/>
      <c r="O126" s="18"/>
      <c r="P126" s="18"/>
      <c r="Q126" s="18"/>
      <c r="R126" s="18">
        <f t="shared" si="21"/>
        <v>0</v>
      </c>
      <c r="S126" s="18"/>
      <c r="T126" s="18"/>
      <c r="U126" s="18"/>
      <c r="V126" s="18">
        <f t="shared" si="22"/>
        <v>0</v>
      </c>
      <c r="W126" s="18">
        <f t="shared" si="23"/>
        <v>0</v>
      </c>
      <c r="X126" s="18">
        <f t="shared" si="24"/>
        <v>0</v>
      </c>
      <c r="Y126" s="18">
        <f t="shared" si="25"/>
        <v>0</v>
      </c>
      <c r="Z126" s="18">
        <f t="shared" si="26"/>
        <v>0</v>
      </c>
      <c r="AA126" s="18">
        <f t="shared" si="27"/>
        <v>0</v>
      </c>
    </row>
    <row r="127" spans="3:27">
      <c r="C127" s="10"/>
      <c r="N127" s="18"/>
      <c r="O127" s="18"/>
      <c r="P127" s="18"/>
      <c r="Q127" s="18"/>
      <c r="R127" s="18">
        <f t="shared" si="21"/>
        <v>0</v>
      </c>
      <c r="S127" s="18"/>
      <c r="T127" s="18"/>
      <c r="U127" s="18"/>
      <c r="V127" s="18">
        <f t="shared" si="22"/>
        <v>0</v>
      </c>
      <c r="W127" s="18">
        <f t="shared" si="23"/>
        <v>0</v>
      </c>
      <c r="X127" s="18">
        <f t="shared" si="24"/>
        <v>0</v>
      </c>
      <c r="Y127" s="18">
        <f t="shared" si="25"/>
        <v>0</v>
      </c>
      <c r="Z127" s="18">
        <f t="shared" si="26"/>
        <v>0</v>
      </c>
      <c r="AA127" s="18">
        <f t="shared" si="27"/>
        <v>0</v>
      </c>
    </row>
    <row r="128" spans="3:27">
      <c r="C128" s="10"/>
      <c r="N128" s="18"/>
      <c r="O128" s="18"/>
      <c r="P128" s="18"/>
      <c r="Q128" s="18"/>
      <c r="R128" s="18">
        <f t="shared" si="21"/>
        <v>0</v>
      </c>
      <c r="S128" s="18"/>
      <c r="T128" s="18"/>
      <c r="U128" s="18"/>
      <c r="V128" s="18">
        <f t="shared" si="22"/>
        <v>0</v>
      </c>
      <c r="W128" s="18">
        <f t="shared" si="23"/>
        <v>0</v>
      </c>
      <c r="X128" s="18">
        <f t="shared" si="24"/>
        <v>0</v>
      </c>
      <c r="Y128" s="18">
        <f t="shared" si="25"/>
        <v>0</v>
      </c>
      <c r="Z128" s="18">
        <f t="shared" si="26"/>
        <v>0</v>
      </c>
      <c r="AA128" s="18">
        <f t="shared" si="27"/>
        <v>0</v>
      </c>
    </row>
    <row r="129" spans="3:27">
      <c r="C129" s="10"/>
      <c r="N129" s="18"/>
      <c r="O129" s="18"/>
      <c r="P129" s="18"/>
      <c r="Q129" s="18"/>
      <c r="R129" s="18">
        <f t="shared" si="21"/>
        <v>0</v>
      </c>
      <c r="S129" s="18"/>
      <c r="T129" s="18"/>
      <c r="U129" s="18"/>
      <c r="V129" s="18">
        <f t="shared" si="22"/>
        <v>0</v>
      </c>
      <c r="W129" s="18">
        <f t="shared" si="23"/>
        <v>0</v>
      </c>
      <c r="X129" s="18">
        <f t="shared" si="24"/>
        <v>0</v>
      </c>
      <c r="Y129" s="18">
        <f t="shared" si="25"/>
        <v>0</v>
      </c>
      <c r="Z129" s="18">
        <f t="shared" si="26"/>
        <v>0</v>
      </c>
      <c r="AA129" s="18">
        <f t="shared" si="27"/>
        <v>0</v>
      </c>
    </row>
    <row r="130" spans="3:27">
      <c r="C130" s="10"/>
      <c r="N130" s="18"/>
      <c r="O130" s="18"/>
      <c r="P130" s="18"/>
      <c r="Q130" s="18"/>
      <c r="R130" s="18">
        <f t="shared" si="21"/>
        <v>0</v>
      </c>
      <c r="S130" s="18"/>
      <c r="T130" s="18"/>
      <c r="U130" s="18"/>
      <c r="V130" s="18">
        <f t="shared" si="22"/>
        <v>0</v>
      </c>
      <c r="W130" s="18">
        <f t="shared" si="23"/>
        <v>0</v>
      </c>
      <c r="X130" s="18">
        <f t="shared" si="24"/>
        <v>0</v>
      </c>
      <c r="Y130" s="18">
        <f t="shared" si="25"/>
        <v>0</v>
      </c>
      <c r="Z130" s="18">
        <f t="shared" si="26"/>
        <v>0</v>
      </c>
      <c r="AA130" s="18">
        <f t="shared" si="27"/>
        <v>0</v>
      </c>
    </row>
    <row r="131" spans="3:27">
      <c r="C131" s="10"/>
      <c r="N131" s="18"/>
      <c r="O131" s="18"/>
      <c r="P131" s="18"/>
      <c r="Q131" s="18"/>
      <c r="R131" s="18">
        <f t="shared" si="21"/>
        <v>0</v>
      </c>
      <c r="S131" s="18"/>
      <c r="T131" s="18"/>
      <c r="U131" s="18"/>
      <c r="V131" s="18">
        <f t="shared" si="22"/>
        <v>0</v>
      </c>
      <c r="W131" s="18">
        <f t="shared" si="23"/>
        <v>0</v>
      </c>
      <c r="X131" s="18">
        <f t="shared" si="24"/>
        <v>0</v>
      </c>
      <c r="Y131" s="18">
        <f t="shared" si="25"/>
        <v>0</v>
      </c>
      <c r="Z131" s="18">
        <f t="shared" si="26"/>
        <v>0</v>
      </c>
      <c r="AA131" s="18">
        <f t="shared" si="27"/>
        <v>0</v>
      </c>
    </row>
    <row r="132" spans="3:27">
      <c r="C132" s="10"/>
      <c r="N132" s="18"/>
      <c r="O132" s="18"/>
      <c r="P132" s="18"/>
      <c r="Q132" s="18"/>
      <c r="R132" s="18">
        <f t="shared" si="21"/>
        <v>0</v>
      </c>
      <c r="S132" s="18"/>
      <c r="T132" s="18"/>
      <c r="U132" s="18"/>
      <c r="V132" s="18">
        <f t="shared" si="22"/>
        <v>0</v>
      </c>
      <c r="W132" s="18">
        <f t="shared" si="23"/>
        <v>0</v>
      </c>
      <c r="X132" s="18">
        <f t="shared" si="24"/>
        <v>0</v>
      </c>
      <c r="Y132" s="18">
        <f t="shared" si="25"/>
        <v>0</v>
      </c>
      <c r="Z132" s="18">
        <f t="shared" si="26"/>
        <v>0</v>
      </c>
      <c r="AA132" s="18">
        <f t="shared" si="27"/>
        <v>0</v>
      </c>
    </row>
    <row r="133" spans="3:27">
      <c r="C133" s="10"/>
      <c r="N133" s="18"/>
      <c r="O133" s="18"/>
      <c r="P133" s="18"/>
      <c r="Q133" s="18"/>
      <c r="R133" s="18">
        <f t="shared" si="21"/>
        <v>0</v>
      </c>
      <c r="S133" s="18"/>
      <c r="T133" s="18"/>
      <c r="U133" s="18"/>
      <c r="V133" s="18">
        <f t="shared" si="22"/>
        <v>0</v>
      </c>
      <c r="W133" s="18">
        <f t="shared" si="23"/>
        <v>0</v>
      </c>
      <c r="X133" s="18">
        <f t="shared" si="24"/>
        <v>0</v>
      </c>
      <c r="Y133" s="18">
        <f t="shared" si="25"/>
        <v>0</v>
      </c>
      <c r="Z133" s="18">
        <f t="shared" si="26"/>
        <v>0</v>
      </c>
      <c r="AA133" s="18">
        <f t="shared" si="27"/>
        <v>0</v>
      </c>
    </row>
    <row r="134" spans="3:27">
      <c r="C134" s="10"/>
      <c r="N134" s="18"/>
      <c r="O134" s="18"/>
      <c r="P134" s="18"/>
      <c r="Q134" s="18"/>
      <c r="R134" s="18">
        <f t="shared" si="21"/>
        <v>0</v>
      </c>
      <c r="S134" s="18"/>
      <c r="T134" s="18"/>
      <c r="U134" s="18"/>
      <c r="V134" s="18">
        <f t="shared" si="22"/>
        <v>0</v>
      </c>
      <c r="W134" s="18">
        <f t="shared" si="23"/>
        <v>0</v>
      </c>
      <c r="X134" s="18">
        <f t="shared" si="24"/>
        <v>0</v>
      </c>
      <c r="Y134" s="18">
        <f t="shared" si="25"/>
        <v>0</v>
      </c>
      <c r="Z134" s="18">
        <f t="shared" si="26"/>
        <v>0</v>
      </c>
      <c r="AA134" s="18">
        <f t="shared" si="27"/>
        <v>0</v>
      </c>
    </row>
    <row r="135" spans="3:27">
      <c r="C135" s="10"/>
      <c r="N135" s="18"/>
      <c r="O135" s="18"/>
      <c r="P135" s="18"/>
      <c r="Q135" s="18"/>
      <c r="R135" s="18">
        <f t="shared" si="21"/>
        <v>0</v>
      </c>
      <c r="S135" s="18"/>
      <c r="T135" s="18"/>
      <c r="U135" s="18"/>
      <c r="V135" s="18">
        <f t="shared" si="22"/>
        <v>0</v>
      </c>
      <c r="W135" s="18">
        <f t="shared" si="23"/>
        <v>0</v>
      </c>
      <c r="X135" s="18">
        <f t="shared" si="24"/>
        <v>0</v>
      </c>
      <c r="Y135" s="18">
        <f t="shared" si="25"/>
        <v>0</v>
      </c>
      <c r="Z135" s="18">
        <f t="shared" si="26"/>
        <v>0</v>
      </c>
      <c r="AA135" s="18">
        <f t="shared" si="27"/>
        <v>0</v>
      </c>
    </row>
    <row r="136" spans="3:27">
      <c r="C136" s="10"/>
      <c r="N136" s="18"/>
      <c r="O136" s="18"/>
      <c r="P136" s="18"/>
      <c r="Q136" s="18"/>
      <c r="R136" s="18">
        <f t="shared" si="21"/>
        <v>0</v>
      </c>
      <c r="S136" s="18"/>
      <c r="T136" s="18"/>
      <c r="U136" s="18"/>
      <c r="V136" s="18">
        <f t="shared" si="22"/>
        <v>0</v>
      </c>
      <c r="W136" s="18">
        <f t="shared" si="23"/>
        <v>0</v>
      </c>
      <c r="X136" s="18">
        <f t="shared" si="24"/>
        <v>0</v>
      </c>
      <c r="Y136" s="18">
        <f t="shared" si="25"/>
        <v>0</v>
      </c>
      <c r="Z136" s="18">
        <f t="shared" si="26"/>
        <v>0</v>
      </c>
      <c r="AA136" s="18">
        <f t="shared" si="27"/>
        <v>0</v>
      </c>
    </row>
    <row r="137" spans="3:27">
      <c r="C137" s="10"/>
      <c r="N137" s="18"/>
      <c r="O137" s="18"/>
      <c r="P137" s="18"/>
      <c r="Q137" s="18"/>
      <c r="R137" s="18">
        <f t="shared" si="21"/>
        <v>0</v>
      </c>
      <c r="S137" s="18"/>
      <c r="T137" s="18"/>
      <c r="U137" s="18"/>
      <c r="V137" s="18">
        <f t="shared" si="22"/>
        <v>0</v>
      </c>
      <c r="W137" s="18">
        <f t="shared" si="23"/>
        <v>0</v>
      </c>
      <c r="X137" s="18">
        <f t="shared" si="24"/>
        <v>0</v>
      </c>
      <c r="Y137" s="18">
        <f t="shared" si="25"/>
        <v>0</v>
      </c>
      <c r="Z137" s="18">
        <f t="shared" si="26"/>
        <v>0</v>
      </c>
      <c r="AA137" s="18">
        <f t="shared" si="27"/>
        <v>0</v>
      </c>
    </row>
  </sheetData>
  <sortState ref="B16:AA60">
    <sortCondition ref="C16:C60"/>
  </sortState>
  <dataValidations count="6">
    <dataValidation type="list" allowBlank="1" showInputMessage="1" showErrorMessage="1" sqref="M16:M137">
      <formula1>$M$2:$M$4</formula1>
    </dataValidation>
    <dataValidation type="list" allowBlank="1" showInputMessage="1" showErrorMessage="1" sqref="E16:E137">
      <formula1>$E$2:$E$3</formula1>
    </dataValidation>
    <dataValidation type="list" allowBlank="1" showInputMessage="1" showErrorMessage="1" sqref="F16:F137">
      <formula1>$F$2:$F$5</formula1>
    </dataValidation>
    <dataValidation type="list" allowBlank="1" showInputMessage="1" showErrorMessage="1" sqref="G16:G137">
      <formula1>$G$2:$G$10</formula1>
    </dataValidation>
    <dataValidation type="list" allowBlank="1" showInputMessage="1" showErrorMessage="1" sqref="I16:I137">
      <formula1>$I$2:$I$3</formula1>
    </dataValidation>
    <dataValidation type="list" allowBlank="1" showInputMessage="1" showErrorMessage="1" sqref="J16:J137">
      <formula1>$J$2:$J$8</formula1>
    </dataValidation>
  </dataValidations>
  <pageMargins left="0.70866141732283472" right="0.70866141732283472" top="0.74803149606299213" bottom="0.74803149606299213" header="0.31496062992125984" footer="0.31496062992125984"/>
  <pageSetup paperSize="9" scale="2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2011-04-08T12:10:40Z</cp:lastPrinted>
  <dcterms:created xsi:type="dcterms:W3CDTF">2011-04-02T16:44:50Z</dcterms:created>
  <dcterms:modified xsi:type="dcterms:W3CDTF">2011-04-15T06:31:01Z</dcterms:modified>
</cp:coreProperties>
</file>