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L15" i="1"/>
  <c r="N15" s="1"/>
  <c r="J15"/>
  <c r="K15" s="1"/>
  <c r="P15"/>
  <c r="Q15" s="1"/>
  <c r="R15" s="1"/>
  <c r="V14"/>
  <c r="V8"/>
  <c r="V7"/>
  <c r="V6"/>
  <c r="U14"/>
  <c r="U8"/>
  <c r="U7"/>
  <c r="U6"/>
  <c r="T14"/>
  <c r="T8"/>
  <c r="T7"/>
  <c r="T6"/>
  <c r="R14"/>
  <c r="R8"/>
  <c r="R7"/>
  <c r="R6"/>
  <c r="Q14"/>
  <c r="Q8"/>
  <c r="Q7"/>
  <c r="Q6"/>
  <c r="P14"/>
  <c r="P8"/>
  <c r="P7"/>
  <c r="P6"/>
  <c r="N14"/>
  <c r="O14" s="1"/>
  <c r="N8"/>
  <c r="O8" s="1"/>
  <c r="L8"/>
  <c r="J8"/>
  <c r="K8" s="1"/>
  <c r="J7"/>
  <c r="K7" s="1"/>
  <c r="L7" s="1"/>
  <c r="N7" s="1"/>
  <c r="O7" s="1"/>
  <c r="J6"/>
  <c r="K6" s="1"/>
  <c r="L6" s="1"/>
  <c r="N6" s="1"/>
  <c r="O6" s="1"/>
  <c r="K14"/>
  <c r="T15" l="1"/>
  <c r="U15" s="1"/>
  <c r="O15"/>
  <c r="V15" l="1"/>
</calcChain>
</file>

<file path=xl/sharedStrings.xml><?xml version="1.0" encoding="utf-8"?>
<sst xmlns="http://schemas.openxmlformats.org/spreadsheetml/2006/main" count="41" uniqueCount="34">
  <si>
    <t>Dieppe</t>
  </si>
  <si>
    <t>Rue des bonnes femmes</t>
  </si>
  <si>
    <t>Lote</t>
  </si>
  <si>
    <t>Foncier</t>
  </si>
  <si>
    <t>Travaux</t>
  </si>
  <si>
    <t>Notaire</t>
  </si>
  <si>
    <t>Total</t>
  </si>
  <si>
    <t>Subvenc</t>
  </si>
  <si>
    <t>Loyer</t>
  </si>
  <si>
    <t>D1</t>
  </si>
  <si>
    <t>D2</t>
  </si>
  <si>
    <t>m2 Carrez</t>
  </si>
  <si>
    <t>B1</t>
  </si>
  <si>
    <t>1er Etage</t>
  </si>
  <si>
    <t>3eme-4eme</t>
  </si>
  <si>
    <t>Ascensor?</t>
  </si>
  <si>
    <t>Armarios?</t>
  </si>
  <si>
    <t>C3</t>
  </si>
  <si>
    <t>2eme-3eme</t>
  </si>
  <si>
    <t>Subvencion?</t>
  </si>
  <si>
    <t>Loyer +Subv</t>
  </si>
  <si>
    <t>Loyer+Subv</t>
  </si>
  <si>
    <t>€/m2</t>
  </si>
  <si>
    <t xml:space="preserve">Reduccion </t>
  </si>
  <si>
    <t>Impuestos</t>
  </si>
  <si>
    <t>Inv Net</t>
  </si>
  <si>
    <t>Inv. Net</t>
  </si>
  <si>
    <t>S/Notario</t>
  </si>
  <si>
    <t>Coste Neto</t>
  </si>
  <si>
    <t>€</t>
  </si>
  <si>
    <t>Loyer +Subv /</t>
  </si>
  <si>
    <t>Clieu</t>
  </si>
  <si>
    <t>Precio Ref</t>
  </si>
  <si>
    <t>€/m2 mes</t>
  </si>
</sst>
</file>

<file path=xl/styles.xml><?xml version="1.0" encoding="utf-8"?>
<styleSheet xmlns="http://schemas.openxmlformats.org/spreadsheetml/2006/main">
  <numFmts count="1">
    <numFmt numFmtId="164" formatCode="0.0%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3" fontId="0" fillId="0" borderId="0" xfId="0" applyNumberFormat="1"/>
    <xf numFmtId="0" fontId="2" fillId="0" borderId="0" xfId="0" applyFont="1"/>
    <xf numFmtId="3" fontId="2" fillId="0" borderId="0" xfId="0" applyNumberFormat="1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0" fontId="2" fillId="0" borderId="0" xfId="0" applyNumberFormat="1" applyFont="1"/>
    <xf numFmtId="9" fontId="2" fillId="0" borderId="0" xfId="0" applyNumberFormat="1" applyFont="1"/>
    <xf numFmtId="3" fontId="3" fillId="0" borderId="0" xfId="0" applyNumberFormat="1" applyFont="1"/>
    <xf numFmtId="0" fontId="0" fillId="0" borderId="1" xfId="0" applyBorder="1"/>
    <xf numFmtId="0" fontId="0" fillId="0" borderId="2" xfId="0" applyBorder="1" applyAlignment="1">
      <alignment horizontal="center"/>
    </xf>
    <xf numFmtId="2" fontId="0" fillId="0" borderId="2" xfId="0" applyNumberFormat="1" applyBorder="1"/>
    <xf numFmtId="0" fontId="0" fillId="0" borderId="2" xfId="0" applyBorder="1"/>
    <xf numFmtId="0" fontId="0" fillId="0" borderId="3" xfId="0" applyBorder="1"/>
    <xf numFmtId="9" fontId="0" fillId="0" borderId="0" xfId="0" applyNumberFormat="1"/>
    <xf numFmtId="0" fontId="2" fillId="0" borderId="0" xfId="0" applyFont="1" applyFill="1" applyBorder="1" applyAlignment="1">
      <alignment horizontal="center"/>
    </xf>
    <xf numFmtId="164" fontId="0" fillId="0" borderId="0" xfId="1" applyNumberFormat="1" applyFont="1"/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V19"/>
  <sheetViews>
    <sheetView tabSelected="1" topLeftCell="G1" zoomScale="110" zoomScaleNormal="110" workbookViewId="0">
      <selection activeCell="R8" sqref="R8"/>
    </sheetView>
  </sheetViews>
  <sheetFormatPr baseColWidth="10" defaultRowHeight="15"/>
  <cols>
    <col min="3" max="3" width="17.7109375" customWidth="1"/>
    <col min="10" max="10" width="11.42578125" style="2"/>
    <col min="12" max="12" width="11.42578125" style="2"/>
    <col min="15" max="15" width="11.140625" bestFit="1" customWidth="1"/>
  </cols>
  <sheetData>
    <row r="3" spans="1:22" ht="15.75" thickBot="1">
      <c r="J3" s="6">
        <v>4.4999999999999998E-2</v>
      </c>
      <c r="L3" s="7">
        <v>0.1</v>
      </c>
      <c r="P3" s="14">
        <v>0.4</v>
      </c>
    </row>
    <row r="4" spans="1:22">
      <c r="O4" s="9" t="s">
        <v>21</v>
      </c>
      <c r="P4" t="s">
        <v>23</v>
      </c>
      <c r="Q4" t="s">
        <v>26</v>
      </c>
      <c r="R4" t="s">
        <v>25</v>
      </c>
      <c r="T4" t="s">
        <v>28</v>
      </c>
      <c r="U4" t="s">
        <v>28</v>
      </c>
      <c r="V4" t="s">
        <v>30</v>
      </c>
    </row>
    <row r="5" spans="1:22">
      <c r="E5" s="4" t="s">
        <v>2</v>
      </c>
      <c r="F5" s="4"/>
      <c r="G5" s="4" t="s">
        <v>11</v>
      </c>
      <c r="H5" s="4" t="s">
        <v>3</v>
      </c>
      <c r="I5" s="4" t="s">
        <v>4</v>
      </c>
      <c r="J5" s="5" t="s">
        <v>5</v>
      </c>
      <c r="K5" s="4" t="s">
        <v>6</v>
      </c>
      <c r="L5" s="5" t="s">
        <v>7</v>
      </c>
      <c r="M5" s="4" t="s">
        <v>8</v>
      </c>
      <c r="N5" s="5" t="s">
        <v>20</v>
      </c>
      <c r="O5" s="10" t="s">
        <v>22</v>
      </c>
      <c r="P5" s="15" t="s">
        <v>24</v>
      </c>
      <c r="Q5" t="s">
        <v>27</v>
      </c>
      <c r="R5" t="s">
        <v>22</v>
      </c>
      <c r="T5" s="4" t="s">
        <v>29</v>
      </c>
      <c r="U5" s="4" t="s">
        <v>22</v>
      </c>
      <c r="V5" t="s">
        <v>28</v>
      </c>
    </row>
    <row r="6" spans="1:22">
      <c r="B6" t="s">
        <v>0</v>
      </c>
      <c r="C6" t="s">
        <v>1</v>
      </c>
      <c r="E6" t="s">
        <v>9</v>
      </c>
      <c r="F6" t="s">
        <v>14</v>
      </c>
      <c r="G6">
        <v>75.5</v>
      </c>
      <c r="H6" s="1">
        <v>102500</v>
      </c>
      <c r="I6" s="1">
        <v>204250</v>
      </c>
      <c r="J6" s="3">
        <f>SUM(H6:I6)*$J$3</f>
        <v>13803.75</v>
      </c>
      <c r="K6" s="1">
        <f>SUM(H6:J6)</f>
        <v>320553.75</v>
      </c>
      <c r="L6" s="3">
        <f>+K6*$L$3</f>
        <v>32055.375</v>
      </c>
      <c r="M6" s="1">
        <v>335</v>
      </c>
      <c r="N6" s="1">
        <f>+M6+L6/12/9</f>
        <v>631.80902777777783</v>
      </c>
      <c r="O6" s="11">
        <f>+N6/G6</f>
        <v>8.3683314937454014</v>
      </c>
      <c r="P6" s="1">
        <f>+$P$3*I6</f>
        <v>81700</v>
      </c>
      <c r="Q6" s="1">
        <f>+H6+I6-P6</f>
        <v>225050</v>
      </c>
      <c r="R6" s="1">
        <f>+Q6/G6</f>
        <v>2980.7947019867552</v>
      </c>
      <c r="T6" s="1">
        <f>+K6-L6-M6*12*9-P6</f>
        <v>170618.375</v>
      </c>
      <c r="U6" s="1">
        <f>+T6/G6</f>
        <v>2259.8460264900664</v>
      </c>
      <c r="V6" s="16">
        <f>+N6*12/T6</f>
        <v>4.4436646013850112E-2</v>
      </c>
    </row>
    <row r="7" spans="1:22">
      <c r="A7" t="s">
        <v>32</v>
      </c>
      <c r="B7" s="1">
        <v>2000</v>
      </c>
      <c r="C7" t="s">
        <v>22</v>
      </c>
      <c r="E7" t="s">
        <v>12</v>
      </c>
      <c r="F7" t="s">
        <v>13</v>
      </c>
      <c r="G7">
        <v>66</v>
      </c>
      <c r="H7" s="1">
        <v>85700</v>
      </c>
      <c r="I7" s="1">
        <v>171750</v>
      </c>
      <c r="J7" s="3">
        <f t="shared" ref="J7:J8" si="0">SUM(H7:I7)*$J$3</f>
        <v>11585.25</v>
      </c>
      <c r="K7" s="1">
        <f t="shared" ref="K7:K8" si="1">SUM(H7:J7)</f>
        <v>269035.25</v>
      </c>
      <c r="L7" s="3">
        <f t="shared" ref="L7:L8" si="2">+K7*$L$3</f>
        <v>26903.525000000001</v>
      </c>
      <c r="M7">
        <v>300</v>
      </c>
      <c r="N7" s="1">
        <f t="shared" ref="N7:N8" si="3">+M7+L7/12/9</f>
        <v>549.106712962963</v>
      </c>
      <c r="O7" s="11">
        <f t="shared" ref="O7:O8" si="4">+N7/G7</f>
        <v>8.3197986812570157</v>
      </c>
      <c r="P7" s="1">
        <f t="shared" ref="P7:P8" si="5">+$P$3*I7</f>
        <v>68700</v>
      </c>
      <c r="Q7" s="1">
        <f t="shared" ref="Q7:Q8" si="6">+H7+I7-P7</f>
        <v>188750</v>
      </c>
      <c r="R7" s="1">
        <f t="shared" ref="R7:R8" si="7">+Q7/G7</f>
        <v>2859.848484848485</v>
      </c>
      <c r="T7" s="1">
        <f t="shared" ref="T7:T8" si="8">+K7-L7-M7*12*9-P7</f>
        <v>141031.72500000001</v>
      </c>
      <c r="U7" s="1">
        <f t="shared" ref="U7:U8" si="9">+T7/G7</f>
        <v>2136.8443181818184</v>
      </c>
      <c r="V7" s="16">
        <f t="shared" ref="V7:V8" si="10">+N7*12/T7</f>
        <v>4.6721973765516629E-2</v>
      </c>
    </row>
    <row r="8" spans="1:22">
      <c r="B8">
        <v>10</v>
      </c>
      <c r="C8" t="s">
        <v>33</v>
      </c>
      <c r="E8" t="s">
        <v>17</v>
      </c>
      <c r="F8" t="s">
        <v>18</v>
      </c>
      <c r="G8">
        <v>80.5</v>
      </c>
      <c r="H8" s="1">
        <v>114100</v>
      </c>
      <c r="I8" s="1">
        <v>226750</v>
      </c>
      <c r="J8" s="3">
        <f t="shared" si="0"/>
        <v>15338.25</v>
      </c>
      <c r="K8" s="1">
        <f t="shared" si="1"/>
        <v>356188.25</v>
      </c>
      <c r="L8" s="3">
        <f t="shared" si="2"/>
        <v>35618.825000000004</v>
      </c>
      <c r="M8">
        <v>360</v>
      </c>
      <c r="N8" s="1">
        <f t="shared" si="3"/>
        <v>689.8039351851852</v>
      </c>
      <c r="O8" s="11">
        <f t="shared" si="4"/>
        <v>8.568992983666897</v>
      </c>
      <c r="P8" s="1">
        <f t="shared" si="5"/>
        <v>90700</v>
      </c>
      <c r="Q8" s="1">
        <f t="shared" si="6"/>
        <v>250150</v>
      </c>
      <c r="R8" s="1">
        <f t="shared" si="7"/>
        <v>3107.4534161490683</v>
      </c>
      <c r="T8" s="1">
        <f t="shared" si="8"/>
        <v>190989.42499999999</v>
      </c>
      <c r="U8" s="1">
        <f t="shared" si="9"/>
        <v>2372.5394409937885</v>
      </c>
      <c r="V8" s="16">
        <f t="shared" si="10"/>
        <v>4.3340866763812824E-2</v>
      </c>
    </row>
    <row r="9" spans="1:22">
      <c r="H9" s="1"/>
      <c r="I9" s="1"/>
      <c r="O9" s="12"/>
      <c r="R9" s="1"/>
      <c r="T9" s="1"/>
      <c r="U9" s="1"/>
    </row>
    <row r="10" spans="1:22">
      <c r="E10" t="s">
        <v>15</v>
      </c>
      <c r="F10" t="s">
        <v>16</v>
      </c>
      <c r="G10" t="s">
        <v>19</v>
      </c>
      <c r="H10" s="1"/>
      <c r="I10" s="1"/>
      <c r="O10" s="12"/>
      <c r="R10" s="1"/>
      <c r="T10" s="1"/>
      <c r="U10" s="1"/>
    </row>
    <row r="11" spans="1:22">
      <c r="H11" s="1"/>
      <c r="I11" s="1"/>
      <c r="O11" s="12"/>
      <c r="R11" s="1"/>
      <c r="T11" s="1"/>
      <c r="U11" s="1"/>
    </row>
    <row r="12" spans="1:22">
      <c r="H12" s="1"/>
      <c r="I12" s="1"/>
      <c r="O12" s="12"/>
      <c r="T12" s="1"/>
      <c r="U12" s="1"/>
    </row>
    <row r="13" spans="1:22">
      <c r="H13" s="1"/>
      <c r="I13" s="1"/>
      <c r="O13" s="12"/>
      <c r="R13" s="1"/>
      <c r="T13" s="1"/>
      <c r="U13" s="1"/>
    </row>
    <row r="14" spans="1:22">
      <c r="B14" t="s">
        <v>0</v>
      </c>
      <c r="C14" t="s">
        <v>31</v>
      </c>
      <c r="E14" t="s">
        <v>10</v>
      </c>
      <c r="G14">
        <v>67</v>
      </c>
      <c r="H14" s="1">
        <v>102500</v>
      </c>
      <c r="I14" s="1">
        <v>210500</v>
      </c>
      <c r="J14" s="3">
        <v>13570</v>
      </c>
      <c r="K14" s="1">
        <f>SUM(H14:J14)</f>
        <v>326570</v>
      </c>
      <c r="L14" s="8">
        <v>32872</v>
      </c>
      <c r="M14">
        <v>334</v>
      </c>
      <c r="N14" s="1">
        <f t="shared" ref="N14" si="11">+M14+L14/12/9</f>
        <v>638.37037037037044</v>
      </c>
      <c r="O14" s="11">
        <f t="shared" ref="O14" si="12">+N14/G14</f>
        <v>9.5279159756771712</v>
      </c>
      <c r="P14" s="1">
        <f t="shared" ref="P14" si="13">+$P$3*I14</f>
        <v>84200</v>
      </c>
      <c r="Q14" s="1">
        <f>+H14+I14-P14</f>
        <v>228800</v>
      </c>
      <c r="R14" s="1">
        <f>+Q14/G14</f>
        <v>3414.9253731343283</v>
      </c>
      <c r="T14" s="1">
        <f>+K14-L14-M14*12*9-P14</f>
        <v>173426</v>
      </c>
      <c r="U14" s="1">
        <f>+T14/G14</f>
        <v>2588.4477611940297</v>
      </c>
      <c r="V14" s="16">
        <f>+N14*12/T14</f>
        <v>4.41712571612356E-2</v>
      </c>
    </row>
    <row r="15" spans="1:22">
      <c r="E15" t="s">
        <v>17</v>
      </c>
      <c r="G15">
        <v>68</v>
      </c>
      <c r="H15" s="1">
        <v>96800</v>
      </c>
      <c r="I15" s="1">
        <v>199250</v>
      </c>
      <c r="J15" s="3">
        <f t="shared" ref="J15" si="14">SUM(H15:I15)*$J$3</f>
        <v>13322.25</v>
      </c>
      <c r="K15" s="1">
        <f>SUM(H15:J15)</f>
        <v>309372.25</v>
      </c>
      <c r="L15" s="3">
        <f t="shared" ref="L15" si="15">+K15*$L$3</f>
        <v>30937.225000000002</v>
      </c>
      <c r="M15">
        <v>330</v>
      </c>
      <c r="N15" s="1">
        <f t="shared" ref="N15" si="16">+M15+L15/12/9</f>
        <v>616.455787037037</v>
      </c>
      <c r="O15" s="11">
        <f t="shared" ref="O15" si="17">+N15/G15</f>
        <v>9.0655262799564262</v>
      </c>
      <c r="P15" s="1">
        <f t="shared" ref="P15" si="18">+$P$3*I15</f>
        <v>79700</v>
      </c>
      <c r="Q15" s="1">
        <f>+H15+I15-P15</f>
        <v>216350</v>
      </c>
      <c r="R15" s="1">
        <f>+Q15/G15</f>
        <v>3181.6176470588234</v>
      </c>
      <c r="T15" s="1">
        <f>+K15-L15-M15*12*9-P15</f>
        <v>163095.02500000002</v>
      </c>
      <c r="U15" s="1">
        <f>+T15/G15</f>
        <v>2398.4562500000002</v>
      </c>
      <c r="V15" s="16">
        <f>+N15*12/T15</f>
        <v>4.535680622044997E-2</v>
      </c>
    </row>
    <row r="16" spans="1:22">
      <c r="O16" s="12"/>
      <c r="R16" s="1"/>
    </row>
    <row r="17" spans="15:18">
      <c r="O17" s="12"/>
      <c r="R17" s="1"/>
    </row>
    <row r="18" spans="15:18" ht="15.75" thickBot="1">
      <c r="O18" s="13"/>
      <c r="R18" s="1"/>
    </row>
    <row r="19" spans="15:18">
      <c r="R1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dcterms:created xsi:type="dcterms:W3CDTF">2010-06-09T20:38:30Z</dcterms:created>
  <dcterms:modified xsi:type="dcterms:W3CDTF">2010-06-10T21:07:04Z</dcterms:modified>
</cp:coreProperties>
</file>