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Feuil1!$B$1:$R$42</definedName>
  </definedNames>
  <calcPr calcId="125725" iterate="1"/>
</workbook>
</file>

<file path=xl/calcChain.xml><?xml version="1.0" encoding="utf-8"?>
<calcChain xmlns="http://schemas.openxmlformats.org/spreadsheetml/2006/main">
  <c r="I40" i="1"/>
  <c r="I41"/>
  <c r="I39"/>
  <c r="I38"/>
  <c r="I23"/>
  <c r="J23"/>
  <c r="G27"/>
  <c r="G28" s="1"/>
  <c r="J26"/>
  <c r="I26" s="1"/>
  <c r="J25"/>
  <c r="I25" s="1"/>
  <c r="J24"/>
  <c r="I24" s="1"/>
  <c r="Q18"/>
  <c r="O18"/>
  <c r="J18"/>
  <c r="I28" l="1"/>
  <c r="J27"/>
  <c r="I27" s="1"/>
  <c r="J28" l="1"/>
</calcChain>
</file>

<file path=xl/sharedStrings.xml><?xml version="1.0" encoding="utf-8"?>
<sst xmlns="http://schemas.openxmlformats.org/spreadsheetml/2006/main" count="114" uniqueCount="49">
  <si>
    <t>Compra</t>
  </si>
  <si>
    <t>Venta</t>
  </si>
  <si>
    <t>Rentabilidad</t>
  </si>
  <si>
    <t>Prop</t>
  </si>
  <si>
    <t>Valor</t>
  </si>
  <si>
    <t>C.Valores</t>
  </si>
  <si>
    <t>Fecha</t>
  </si>
  <si>
    <t>Acciones</t>
  </si>
  <si>
    <t xml:space="preserve">Precio </t>
  </si>
  <si>
    <t>Gastos</t>
  </si>
  <si>
    <t>Inversión Total</t>
  </si>
  <si>
    <t>Ingresos Netos</t>
  </si>
  <si>
    <t>Beneficio</t>
  </si>
  <si>
    <t>Rentab.</t>
  </si>
  <si>
    <t>Eu</t>
  </si>
  <si>
    <t>Eu/acc.</t>
  </si>
  <si>
    <t>Eu/acc</t>
  </si>
  <si>
    <t>%</t>
  </si>
  <si>
    <t>AHS</t>
  </si>
  <si>
    <t>Bk</t>
  </si>
  <si>
    <t>BBVA</t>
  </si>
  <si>
    <t>Telef.</t>
  </si>
  <si>
    <t>BSCH</t>
  </si>
  <si>
    <t>EDF</t>
  </si>
  <si>
    <t>GAM</t>
  </si>
  <si>
    <t>BNP</t>
  </si>
  <si>
    <t>PEA</t>
  </si>
  <si>
    <t>BK</t>
  </si>
  <si>
    <t>Caixa</t>
  </si>
  <si>
    <t>Neto</t>
  </si>
  <si>
    <t>Ret</t>
  </si>
  <si>
    <t>Bruto</t>
  </si>
  <si>
    <t>1,- Plus values en operations en actions</t>
  </si>
  <si>
    <t>2.- Dividends</t>
  </si>
  <si>
    <t>Retencion</t>
  </si>
  <si>
    <t>Inversion</t>
  </si>
  <si>
    <t>Valor Liquidqcion</t>
  </si>
  <si>
    <t>Liquidados</t>
  </si>
  <si>
    <t>Valor inicial</t>
  </si>
  <si>
    <t>Titular</t>
  </si>
  <si>
    <t>Valor Actual</t>
  </si>
  <si>
    <t>Plusvalia</t>
  </si>
  <si>
    <t>IPF €</t>
  </si>
  <si>
    <t>FHS</t>
  </si>
  <si>
    <t>Total</t>
  </si>
  <si>
    <t>Invest plan 3 Caja ingenieros</t>
  </si>
  <si>
    <t>Total IPF</t>
  </si>
  <si>
    <t>3,- IPF et autres Esp</t>
  </si>
  <si>
    <t>Devises Caja ingenieros</t>
  </si>
</sst>
</file>

<file path=xl/styles.xml><?xml version="1.0" encoding="utf-8"?>
<styleSheet xmlns="http://schemas.openxmlformats.org/spreadsheetml/2006/main">
  <numFmts count="3">
    <numFmt numFmtId="164" formatCode="#,##0.000"/>
    <numFmt numFmtId="165" formatCode="0.0%"/>
    <numFmt numFmtId="166" formatCode="mm/yyyy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b/>
      <sz val="10"/>
      <color indexed="12"/>
      <name val="Times New Roman"/>
      <family val="1"/>
    </font>
    <font>
      <sz val="8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3" fillId="2" borderId="1" xfId="0" applyNumberFormat="1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3" fontId="3" fillId="2" borderId="2" xfId="0" applyNumberFormat="1" applyFont="1" applyFill="1" applyBorder="1" applyAlignment="1">
      <alignment horizontal="centerContinuous"/>
    </xf>
    <xf numFmtId="3" fontId="3" fillId="2" borderId="3" xfId="0" applyNumberFormat="1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Continuous"/>
    </xf>
    <xf numFmtId="1" fontId="3" fillId="2" borderId="4" xfId="0" applyNumberFormat="1" applyFont="1" applyFill="1" applyBorder="1" applyAlignment="1">
      <alignment horizontal="centerContinuous"/>
    </xf>
    <xf numFmtId="1" fontId="3" fillId="2" borderId="6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3" fillId="2" borderId="8" xfId="0" applyNumberFormat="1" applyFont="1" applyFill="1" applyBorder="1"/>
    <xf numFmtId="3" fontId="3" fillId="2" borderId="8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/>
    <xf numFmtId="4" fontId="6" fillId="0" borderId="2" xfId="0" applyNumberFormat="1" applyFont="1" applyBorder="1"/>
    <xf numFmtId="164" fontId="6" fillId="0" borderId="2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14" fontId="6" fillId="0" borderId="1" xfId="0" quotePrefix="1" applyNumberFormat="1" applyFont="1" applyBorder="1" applyAlignment="1">
      <alignment horizontal="center"/>
    </xf>
    <xf numFmtId="4" fontId="3" fillId="0" borderId="2" xfId="0" applyNumberFormat="1" applyFont="1" applyBorder="1"/>
    <xf numFmtId="165" fontId="3" fillId="0" borderId="3" xfId="1" applyNumberFormat="1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6" fillId="0" borderId="5" xfId="0" applyNumberFormat="1" applyFont="1" applyBorder="1"/>
    <xf numFmtId="4" fontId="6" fillId="0" borderId="5" xfId="0" applyNumberFormat="1" applyFont="1" applyBorder="1"/>
    <xf numFmtId="4" fontId="3" fillId="0" borderId="6" xfId="0" applyNumberFormat="1" applyFont="1" applyBorder="1"/>
    <xf numFmtId="4" fontId="3" fillId="0" borderId="5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6" fillId="0" borderId="8" xfId="0" applyNumberFormat="1" applyFont="1" applyBorder="1"/>
    <xf numFmtId="4" fontId="6" fillId="0" borderId="8" xfId="0" applyNumberFormat="1" applyFont="1" applyBorder="1"/>
    <xf numFmtId="164" fontId="6" fillId="0" borderId="8" xfId="0" applyNumberFormat="1" applyFont="1" applyBorder="1"/>
    <xf numFmtId="4" fontId="3" fillId="0" borderId="7" xfId="0" applyNumberFormat="1" applyFont="1" applyBorder="1"/>
    <xf numFmtId="4" fontId="3" fillId="0" borderId="9" xfId="0" applyNumberFormat="1" applyFont="1" applyBorder="1"/>
    <xf numFmtId="4" fontId="3" fillId="0" borderId="8" xfId="0" applyNumberFormat="1" applyFont="1" applyBorder="1"/>
    <xf numFmtId="165" fontId="3" fillId="0" borderId="9" xfId="1" applyNumberFormat="1" applyFont="1" applyBorder="1"/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/>
    <xf numFmtId="4" fontId="6" fillId="0" borderId="0" xfId="0" applyNumberFormat="1" applyFont="1" applyBorder="1"/>
    <xf numFmtId="164" fontId="6" fillId="0" borderId="0" xfId="0" applyNumberFormat="1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4" fontId="3" fillId="0" borderId="0" xfId="0" applyNumberFormat="1" applyFont="1" applyBorder="1"/>
    <xf numFmtId="165" fontId="3" fillId="0" borderId="11" xfId="1" applyNumberFormat="1" applyFont="1" applyBorder="1"/>
    <xf numFmtId="14" fontId="6" fillId="0" borderId="10" xfId="0" quotePrefix="1" applyNumberFormat="1" applyFont="1" applyBorder="1" applyAlignment="1">
      <alignment horizontal="center"/>
    </xf>
    <xf numFmtId="14" fontId="6" fillId="0" borderId="7" xfId="0" quotePrefix="1" applyNumberFormat="1" applyFont="1" applyBorder="1" applyAlignment="1">
      <alignment horizontal="center"/>
    </xf>
    <xf numFmtId="14" fontId="6" fillId="0" borderId="0" xfId="0" quotePrefix="1" applyNumberFormat="1" applyFont="1" applyBorder="1" applyAlignment="1">
      <alignment horizontal="center"/>
    </xf>
    <xf numFmtId="164" fontId="6" fillId="0" borderId="11" xfId="0" applyNumberFormat="1" applyFont="1" applyBorder="1"/>
    <xf numFmtId="164" fontId="6" fillId="0" borderId="9" xfId="0" applyNumberFormat="1" applyFont="1" applyBorder="1"/>
    <xf numFmtId="14" fontId="6" fillId="0" borderId="8" xfId="0" quotePrefix="1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4" fontId="6" fillId="0" borderId="10" xfId="0" applyNumberFormat="1" applyFont="1" applyBorder="1"/>
    <xf numFmtId="4" fontId="6" fillId="0" borderId="14" xfId="0" applyNumberFormat="1" applyFont="1" applyBorder="1"/>
    <xf numFmtId="165" fontId="3" fillId="0" borderId="15" xfId="1" applyNumberFormat="1" applyFont="1" applyBorder="1"/>
    <xf numFmtId="4" fontId="6" fillId="0" borderId="7" xfId="0" applyNumberFormat="1" applyFont="1" applyBorder="1"/>
    <xf numFmtId="4" fontId="7" fillId="0" borderId="7" xfId="0" applyNumberFormat="1" applyFont="1" applyBorder="1"/>
    <xf numFmtId="0" fontId="6" fillId="0" borderId="5" xfId="0" applyFont="1" applyFill="1" applyBorder="1" applyAlignment="1">
      <alignment horizontal="center"/>
    </xf>
    <xf numFmtId="9" fontId="6" fillId="0" borderId="5" xfId="1" applyFont="1" applyBorder="1"/>
    <xf numFmtId="9" fontId="6" fillId="0" borderId="0" xfId="1" applyFont="1" applyBorder="1"/>
    <xf numFmtId="9" fontId="6" fillId="0" borderId="8" xfId="1" applyFont="1" applyBorder="1"/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4" fontId="4" fillId="0" borderId="8" xfId="0" applyNumberFormat="1" applyFont="1" applyBorder="1"/>
    <xf numFmtId="4" fontId="4" fillId="0" borderId="9" xfId="0" applyNumberFormat="1" applyFont="1" applyBorder="1"/>
    <xf numFmtId="166" fontId="6" fillId="0" borderId="4" xfId="0" quotePrefix="1" applyNumberFormat="1" applyFont="1" applyBorder="1" applyAlignment="1">
      <alignment horizontal="center"/>
    </xf>
    <xf numFmtId="166" fontId="6" fillId="0" borderId="10" xfId="0" quotePrefix="1" applyNumberFormat="1" applyFont="1" applyBorder="1" applyAlignment="1">
      <alignment horizontal="center"/>
    </xf>
    <xf numFmtId="166" fontId="6" fillId="0" borderId="7" xfId="0" quotePrefix="1" applyNumberFormat="1" applyFont="1" applyBorder="1" applyAlignment="1">
      <alignment horizontal="center"/>
    </xf>
    <xf numFmtId="0" fontId="3" fillId="0" borderId="4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4" fontId="8" fillId="0" borderId="4" xfId="0" applyNumberFormat="1" applyFont="1" applyBorder="1"/>
    <xf numFmtId="3" fontId="3" fillId="0" borderId="5" xfId="0" applyNumberFormat="1" applyFont="1" applyBorder="1"/>
    <xf numFmtId="0" fontId="3" fillId="0" borderId="6" xfId="0" applyFont="1" applyBorder="1" applyAlignment="1">
      <alignment horizontal="center"/>
    </xf>
    <xf numFmtId="14" fontId="3" fillId="0" borderId="4" xfId="0" applyNumberFormat="1" applyFont="1" applyBorder="1"/>
    <xf numFmtId="9" fontId="3" fillId="0" borderId="6" xfId="1" applyFont="1" applyBorder="1"/>
    <xf numFmtId="0" fontId="3" fillId="0" borderId="12" xfId="0" applyFont="1" applyBorder="1" applyAlignment="1">
      <alignment horizontal="center"/>
    </xf>
    <xf numFmtId="14" fontId="8" fillId="0" borderId="10" xfId="0" applyNumberFormat="1" applyFont="1" applyBorder="1"/>
    <xf numFmtId="3" fontId="3" fillId="0" borderId="0" xfId="0" applyNumberFormat="1" applyFont="1" applyBorder="1"/>
    <xf numFmtId="14" fontId="3" fillId="0" borderId="10" xfId="0" applyNumberFormat="1" applyFont="1" applyBorder="1"/>
    <xf numFmtId="9" fontId="3" fillId="0" borderId="11" xfId="1" applyFont="1" applyBorder="1"/>
    <xf numFmtId="3" fontId="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3" fillId="0" borderId="8" xfId="0" applyNumberFormat="1" applyFont="1" applyBorder="1"/>
    <xf numFmtId="0" fontId="3" fillId="0" borderId="13" xfId="0" applyFont="1" applyFill="1" applyBorder="1" applyAlignment="1">
      <alignment horizontal="left"/>
    </xf>
    <xf numFmtId="14" fontId="3" fillId="0" borderId="8" xfId="0" applyNumberFormat="1" applyFont="1" applyBorder="1"/>
    <xf numFmtId="3" fontId="3" fillId="0" borderId="8" xfId="0" applyNumberFormat="1" applyFont="1" applyFill="1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3" fillId="0" borderId="13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14" fontId="8" fillId="0" borderId="18" xfId="0" applyNumberFormat="1" applyFont="1" applyBorder="1"/>
    <xf numFmtId="3" fontId="3" fillId="0" borderId="19" xfId="0" applyNumberFormat="1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14" fontId="3" fillId="0" borderId="18" xfId="0" applyNumberFormat="1" applyFont="1" applyBorder="1"/>
    <xf numFmtId="3" fontId="6" fillId="0" borderId="19" xfId="0" applyNumberFormat="1" applyFont="1" applyBorder="1" applyAlignment="1">
      <alignment horizontal="right"/>
    </xf>
    <xf numFmtId="3" fontId="3" fillId="0" borderId="19" xfId="0" applyNumberFormat="1" applyFont="1" applyBorder="1"/>
    <xf numFmtId="9" fontId="3" fillId="0" borderId="20" xfId="1" applyFont="1" applyBorder="1"/>
    <xf numFmtId="3" fontId="2" fillId="0" borderId="8" xfId="0" applyNumberFormat="1" applyFont="1" applyBorder="1"/>
    <xf numFmtId="14" fontId="3" fillId="0" borderId="5" xfId="0" applyNumberFormat="1" applyFont="1" applyBorder="1"/>
    <xf numFmtId="3" fontId="3" fillId="0" borderId="5" xfId="0" applyNumberFormat="1" applyFont="1" applyFill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3" fillId="0" borderId="16" xfId="0" applyFont="1" applyFill="1" applyBorder="1" applyAlignment="1">
      <alignment horizontal="left"/>
    </xf>
  </cellXfs>
  <cellStyles count="2">
    <cellStyle name="Normal" xfId="0" builtinId="0"/>
    <cellStyle name="Pourcentage" xfId="1" builtinId="5"/>
  </cellStyles>
  <dxfs count="3"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S41"/>
  <sheetViews>
    <sheetView tabSelected="1" topLeftCell="A18" workbookViewId="0">
      <selection activeCell="M38" sqref="M38"/>
    </sheetView>
  </sheetViews>
  <sheetFormatPr baseColWidth="10" defaultRowHeight="15"/>
  <cols>
    <col min="2" max="2" width="3.85546875" customWidth="1"/>
    <col min="3" max="3" width="23.140625" customWidth="1"/>
    <col min="19" max="19" width="2.7109375" customWidth="1"/>
  </cols>
  <sheetData>
    <row r="2" spans="2:19">
      <c r="B2" s="2" t="s">
        <v>32</v>
      </c>
    </row>
    <row r="4" spans="2:19">
      <c r="B4" s="1"/>
      <c r="C4" s="2"/>
      <c r="D4" s="3"/>
      <c r="E4" s="3"/>
      <c r="F4" s="4" t="s">
        <v>0</v>
      </c>
      <c r="G4" s="5"/>
      <c r="H4" s="6"/>
      <c r="I4" s="5"/>
      <c r="J4" s="6"/>
      <c r="K4" s="7"/>
      <c r="L4" s="4" t="s">
        <v>1</v>
      </c>
      <c r="M4" s="5"/>
      <c r="N4" s="6"/>
      <c r="O4" s="5"/>
      <c r="P4" s="7"/>
      <c r="Q4" s="8" t="s">
        <v>2</v>
      </c>
      <c r="R4" s="9"/>
      <c r="S4" s="1"/>
    </row>
    <row r="5" spans="2:19">
      <c r="B5" s="1"/>
      <c r="C5" s="10" t="s">
        <v>3</v>
      </c>
      <c r="D5" s="11" t="s">
        <v>4</v>
      </c>
      <c r="E5" s="11" t="s">
        <v>5</v>
      </c>
      <c r="F5" s="10" t="s">
        <v>6</v>
      </c>
      <c r="G5" s="12" t="s">
        <v>7</v>
      </c>
      <c r="H5" s="13" t="s">
        <v>8</v>
      </c>
      <c r="I5" s="13" t="s">
        <v>9</v>
      </c>
      <c r="J5" s="14" t="s">
        <v>10</v>
      </c>
      <c r="K5" s="15"/>
      <c r="L5" s="10" t="s">
        <v>6</v>
      </c>
      <c r="M5" s="13" t="s">
        <v>8</v>
      </c>
      <c r="N5" s="13" t="s">
        <v>9</v>
      </c>
      <c r="O5" s="14" t="s">
        <v>11</v>
      </c>
      <c r="P5" s="15"/>
      <c r="Q5" s="13" t="s">
        <v>12</v>
      </c>
      <c r="R5" s="16" t="s">
        <v>13</v>
      </c>
      <c r="S5" s="1"/>
    </row>
    <row r="6" spans="2:19">
      <c r="B6" s="1"/>
      <c r="C6" s="17"/>
      <c r="D6" s="18"/>
      <c r="E6" s="18"/>
      <c r="F6" s="17"/>
      <c r="G6" s="19"/>
      <c r="H6" s="20" t="s">
        <v>14</v>
      </c>
      <c r="I6" s="20" t="s">
        <v>14</v>
      </c>
      <c r="J6" s="21" t="s">
        <v>14</v>
      </c>
      <c r="K6" s="22" t="s">
        <v>15</v>
      </c>
      <c r="L6" s="17"/>
      <c r="M6" s="20" t="s">
        <v>16</v>
      </c>
      <c r="N6" s="20" t="s">
        <v>14</v>
      </c>
      <c r="O6" s="21" t="s">
        <v>14</v>
      </c>
      <c r="P6" s="22" t="s">
        <v>15</v>
      </c>
      <c r="Q6" s="20" t="s">
        <v>14</v>
      </c>
      <c r="R6" s="23" t="s">
        <v>17</v>
      </c>
      <c r="S6" s="1"/>
    </row>
    <row r="7" spans="2:19">
      <c r="B7" s="1"/>
      <c r="C7" s="24" t="s">
        <v>18</v>
      </c>
      <c r="D7" s="25" t="s">
        <v>21</v>
      </c>
      <c r="E7" s="25" t="s">
        <v>19</v>
      </c>
      <c r="F7" s="31">
        <v>40133</v>
      </c>
      <c r="G7" s="26">
        <v>1000</v>
      </c>
      <c r="H7" s="27">
        <v>19.3</v>
      </c>
      <c r="I7" s="28">
        <v>1.44E-2</v>
      </c>
      <c r="J7" s="29">
        <v>19314.399999999998</v>
      </c>
      <c r="K7" s="30">
        <v>19.314399999999999</v>
      </c>
      <c r="L7" s="31">
        <v>40213</v>
      </c>
      <c r="M7" s="27">
        <v>17.100000000000001</v>
      </c>
      <c r="N7" s="28">
        <v>1.5210000000000001E-2</v>
      </c>
      <c r="O7" s="29">
        <v>17084.79</v>
      </c>
      <c r="P7" s="30">
        <v>17.084790000000002</v>
      </c>
      <c r="Q7" s="32">
        <v>-2229.6099999999969</v>
      </c>
      <c r="R7" s="33">
        <v>-0.11543770451062406</v>
      </c>
      <c r="S7" s="1"/>
    </row>
    <row r="8" spans="2:19">
      <c r="B8" s="1"/>
      <c r="C8" s="49" t="s">
        <v>18</v>
      </c>
      <c r="D8" s="64" t="s">
        <v>21</v>
      </c>
      <c r="E8" s="50" t="s">
        <v>19</v>
      </c>
      <c r="F8" s="58">
        <v>40133</v>
      </c>
      <c r="G8" s="51">
        <v>100</v>
      </c>
      <c r="H8" s="53">
        <v>19.3</v>
      </c>
      <c r="I8" s="61">
        <v>1.44E-2</v>
      </c>
      <c r="J8" s="56">
        <v>1931.4399999999998</v>
      </c>
      <c r="K8" s="55">
        <v>19.314399999999999</v>
      </c>
      <c r="L8" s="60">
        <v>40213</v>
      </c>
      <c r="M8" s="52">
        <v>16.63</v>
      </c>
      <c r="N8" s="53">
        <v>8.3581395348837212E-3</v>
      </c>
      <c r="O8" s="54">
        <v>1662.1641860465115</v>
      </c>
      <c r="P8" s="55">
        <v>16.621641860465115</v>
      </c>
      <c r="Q8" s="67">
        <v>-269.2758139534883</v>
      </c>
      <c r="R8" s="57">
        <v>-0.13941712605801285</v>
      </c>
      <c r="S8" s="1"/>
    </row>
    <row r="9" spans="2:19">
      <c r="B9" s="1"/>
      <c r="C9" s="49" t="s">
        <v>18</v>
      </c>
      <c r="D9" s="64" t="s">
        <v>21</v>
      </c>
      <c r="E9" s="50" t="s">
        <v>19</v>
      </c>
      <c r="F9" s="58">
        <v>39845</v>
      </c>
      <c r="G9" s="51">
        <v>550</v>
      </c>
      <c r="H9" s="53">
        <v>17.309999999999999</v>
      </c>
      <c r="I9" s="61">
        <v>2.5600000000000001E-2</v>
      </c>
      <c r="J9" s="56">
        <v>9534.58</v>
      </c>
      <c r="K9" s="55">
        <v>17.335599999999999</v>
      </c>
      <c r="L9" s="60">
        <v>40213</v>
      </c>
      <c r="M9" s="52">
        <v>16.63</v>
      </c>
      <c r="N9" s="53">
        <v>8.3581395348837212E-3</v>
      </c>
      <c r="O9" s="54">
        <v>9141.9030232558125</v>
      </c>
      <c r="P9" s="55">
        <v>16.621641860465115</v>
      </c>
      <c r="Q9" s="67">
        <v>-392.67697674418741</v>
      </c>
      <c r="R9" s="57">
        <v>-4.1184506999174315E-2</v>
      </c>
      <c r="S9" s="1"/>
    </row>
    <row r="10" spans="2:19">
      <c r="B10" s="1"/>
      <c r="C10" s="49" t="s">
        <v>18</v>
      </c>
      <c r="D10" s="64" t="s">
        <v>21</v>
      </c>
      <c r="E10" s="50" t="s">
        <v>19</v>
      </c>
      <c r="F10" s="58">
        <v>39848</v>
      </c>
      <c r="G10" s="51">
        <v>1500</v>
      </c>
      <c r="H10" s="53">
        <v>17.065000000000001</v>
      </c>
      <c r="I10" s="61">
        <v>1.0993333333333332E-2</v>
      </c>
      <c r="J10" s="56">
        <v>25613.989999999998</v>
      </c>
      <c r="K10" s="55">
        <v>17.075993333333333</v>
      </c>
      <c r="L10" s="60">
        <v>40213</v>
      </c>
      <c r="M10" s="52">
        <v>16.63</v>
      </c>
      <c r="N10" s="53">
        <v>8.3581395348837212E-3</v>
      </c>
      <c r="O10" s="54">
        <v>24932.462790697671</v>
      </c>
      <c r="P10" s="55">
        <v>16.621641860465115</v>
      </c>
      <c r="Q10" s="67">
        <v>-681.52720930232681</v>
      </c>
      <c r="R10" s="57">
        <v>-2.6607615966990183E-2</v>
      </c>
      <c r="S10" s="1"/>
    </row>
    <row r="11" spans="2:19">
      <c r="B11" s="1"/>
      <c r="C11" s="49" t="s">
        <v>18</v>
      </c>
      <c r="D11" s="64" t="s">
        <v>24</v>
      </c>
      <c r="E11" s="50" t="s">
        <v>19</v>
      </c>
      <c r="F11" s="58">
        <v>40213</v>
      </c>
      <c r="G11" s="51">
        <v>2000</v>
      </c>
      <c r="H11" s="53">
        <v>9.8870000000000005</v>
      </c>
      <c r="I11" s="61">
        <v>7.8049999999999994E-3</v>
      </c>
      <c r="J11" s="56">
        <v>19789.61</v>
      </c>
      <c r="K11" s="55">
        <v>9.8948049999999999</v>
      </c>
      <c r="L11" s="60">
        <v>40214</v>
      </c>
      <c r="M11" s="52">
        <v>9.4303633333333323</v>
      </c>
      <c r="N11" s="53">
        <v>8.0266666666666663E-3</v>
      </c>
      <c r="O11" s="54">
        <v>18844.673333333332</v>
      </c>
      <c r="P11" s="55">
        <v>9.4223366666666664</v>
      </c>
      <c r="Q11" s="67">
        <v>-944.93666666666832</v>
      </c>
      <c r="R11" s="57">
        <v>-4.774913030962552E-2</v>
      </c>
      <c r="S11" s="1"/>
    </row>
    <row r="12" spans="2:19">
      <c r="B12" s="1"/>
      <c r="C12" s="49" t="s">
        <v>18</v>
      </c>
      <c r="D12" s="64" t="s">
        <v>24</v>
      </c>
      <c r="E12" s="50" t="s">
        <v>19</v>
      </c>
      <c r="F12" s="58">
        <v>40213</v>
      </c>
      <c r="G12" s="51">
        <v>1000</v>
      </c>
      <c r="H12" s="53">
        <v>9.74</v>
      </c>
      <c r="I12" s="61">
        <v>1.4109999999999999E-2</v>
      </c>
      <c r="J12" s="56">
        <v>9754.11</v>
      </c>
      <c r="K12" s="55">
        <v>9.7541100000000007</v>
      </c>
      <c r="L12" s="60">
        <v>40214</v>
      </c>
      <c r="M12" s="52">
        <v>9.4303633333333323</v>
      </c>
      <c r="N12" s="53">
        <v>8.0266666666666663E-3</v>
      </c>
      <c r="O12" s="54">
        <v>9422.3366666666661</v>
      </c>
      <c r="P12" s="55">
        <v>9.4223366666666664</v>
      </c>
      <c r="Q12" s="68">
        <v>-331.77333333333445</v>
      </c>
      <c r="R12" s="69">
        <v>-3.4013696106906161E-2</v>
      </c>
      <c r="S12" s="1"/>
    </row>
    <row r="13" spans="2:19">
      <c r="B13" s="1"/>
      <c r="C13" s="49" t="s">
        <v>18</v>
      </c>
      <c r="D13" s="64" t="s">
        <v>20</v>
      </c>
      <c r="E13" s="50" t="s">
        <v>19</v>
      </c>
      <c r="F13" s="58">
        <v>40305</v>
      </c>
      <c r="G13" s="51">
        <v>2000</v>
      </c>
      <c r="H13" s="53">
        <v>8.1199999999999992</v>
      </c>
      <c r="I13" s="61">
        <v>7.5449999999999996E-3</v>
      </c>
      <c r="J13" s="56">
        <v>16255.089999999998</v>
      </c>
      <c r="K13" s="55">
        <v>8.1275449999999996</v>
      </c>
      <c r="L13" s="60">
        <v>40308</v>
      </c>
      <c r="M13" s="52">
        <v>9.6509999999999998</v>
      </c>
      <c r="N13" s="53">
        <v>7.7750000000000007E-3</v>
      </c>
      <c r="O13" s="54">
        <v>19286.449999999997</v>
      </c>
      <c r="P13" s="55">
        <v>9.6432249999999993</v>
      </c>
      <c r="Q13" s="68">
        <v>3031.3599999999988</v>
      </c>
      <c r="R13" s="69">
        <v>0.18648681735997766</v>
      </c>
      <c r="S13" s="1"/>
    </row>
    <row r="14" spans="2:19">
      <c r="B14" s="1"/>
      <c r="C14" s="49" t="s">
        <v>18</v>
      </c>
      <c r="D14" s="64" t="s">
        <v>22</v>
      </c>
      <c r="E14" s="50" t="s">
        <v>19</v>
      </c>
      <c r="F14" s="58">
        <v>40312</v>
      </c>
      <c r="G14" s="51">
        <v>1200</v>
      </c>
      <c r="H14" s="53">
        <v>8.3561300000000003</v>
      </c>
      <c r="I14" s="61">
        <v>1.5666666666666666E-2</v>
      </c>
      <c r="J14" s="56">
        <v>10046.155999999999</v>
      </c>
      <c r="K14" s="55">
        <v>8.3717966666666666</v>
      </c>
      <c r="L14" s="60">
        <v>40400</v>
      </c>
      <c r="M14" s="52">
        <v>10.18</v>
      </c>
      <c r="N14" s="53">
        <v>1.2033333333333333E-2</v>
      </c>
      <c r="O14" s="54">
        <v>12201.56</v>
      </c>
      <c r="P14" s="55">
        <v>10.167966666666667</v>
      </c>
      <c r="Q14" s="67">
        <v>2155.4040000000005</v>
      </c>
      <c r="R14" s="57">
        <v>0.21455012245479771</v>
      </c>
      <c r="S14" s="1"/>
    </row>
    <row r="15" spans="2:19">
      <c r="B15" s="1"/>
      <c r="C15" s="49" t="s">
        <v>18</v>
      </c>
      <c r="D15" s="64" t="s">
        <v>25</v>
      </c>
      <c r="E15" s="50" t="s">
        <v>26</v>
      </c>
      <c r="F15" s="58">
        <v>40359</v>
      </c>
      <c r="G15" s="51">
        <v>500</v>
      </c>
      <c r="H15" s="53">
        <v>44.48</v>
      </c>
      <c r="I15" s="61">
        <v>0.29887999999999998</v>
      </c>
      <c r="J15" s="56">
        <v>22389.439999999999</v>
      </c>
      <c r="K15" s="55">
        <v>44.778880000000001</v>
      </c>
      <c r="L15" s="60">
        <v>40213</v>
      </c>
      <c r="M15" s="52">
        <v>56.07</v>
      </c>
      <c r="N15" s="53">
        <v>0.33642</v>
      </c>
      <c r="O15" s="54">
        <v>27866.79</v>
      </c>
      <c r="P15" s="55">
        <v>55.733580000000003</v>
      </c>
      <c r="Q15" s="67">
        <v>5477.3500000000022</v>
      </c>
      <c r="R15" s="57">
        <v>0.24463988380236409</v>
      </c>
      <c r="S15" s="1"/>
    </row>
    <row r="16" spans="2:19">
      <c r="B16" s="1"/>
      <c r="C16" s="49" t="s">
        <v>18</v>
      </c>
      <c r="D16" s="64" t="s">
        <v>24</v>
      </c>
      <c r="E16" s="50" t="s">
        <v>19</v>
      </c>
      <c r="F16" s="58">
        <v>40214</v>
      </c>
      <c r="G16" s="51">
        <v>1500</v>
      </c>
      <c r="H16" s="53">
        <v>9.4882866666666672</v>
      </c>
      <c r="I16" s="61">
        <v>9.6099999999999988E-3</v>
      </c>
      <c r="J16" s="56">
        <v>14246.845000000001</v>
      </c>
      <c r="K16" s="55">
        <v>9.4978966666666675</v>
      </c>
      <c r="L16" s="60">
        <v>40421</v>
      </c>
      <c r="M16" s="52">
        <v>5.17</v>
      </c>
      <c r="N16" s="53">
        <v>9.1866666666666659E-3</v>
      </c>
      <c r="O16" s="54">
        <v>7741.22</v>
      </c>
      <c r="P16" s="55">
        <v>5.1608133333333335</v>
      </c>
      <c r="Q16" s="68">
        <v>-6505.6250000000009</v>
      </c>
      <c r="R16" s="69">
        <v>-0.45663618857368071</v>
      </c>
      <c r="S16" s="1"/>
    </row>
    <row r="17" spans="2:19">
      <c r="B17" s="1"/>
      <c r="C17" s="40" t="s">
        <v>18</v>
      </c>
      <c r="D17" s="65" t="s">
        <v>21</v>
      </c>
      <c r="E17" s="41" t="s">
        <v>19</v>
      </c>
      <c r="F17" s="59">
        <v>40213</v>
      </c>
      <c r="G17" s="42">
        <v>1500</v>
      </c>
      <c r="H17" s="44">
        <v>16.626806976744184</v>
      </c>
      <c r="I17" s="62">
        <v>1.0679069767441861E-2</v>
      </c>
      <c r="J17" s="47">
        <v>24956.22906976744</v>
      </c>
      <c r="K17" s="46">
        <v>16.637486046511626</v>
      </c>
      <c r="L17" s="63">
        <v>40465</v>
      </c>
      <c r="M17" s="43">
        <v>19.461929999999999</v>
      </c>
      <c r="N17" s="44">
        <v>1.4373333333333332E-2</v>
      </c>
      <c r="O17" s="45">
        <v>29171.334999999999</v>
      </c>
      <c r="P17" s="46">
        <v>19.447556666666667</v>
      </c>
      <c r="Q17" s="70">
        <v>4215.1059302325593</v>
      </c>
      <c r="R17" s="48">
        <v>0.16889995353259668</v>
      </c>
      <c r="S17" s="1"/>
    </row>
    <row r="18" spans="2:19">
      <c r="C18" s="40"/>
      <c r="D18" s="65"/>
      <c r="E18" s="41"/>
      <c r="F18" s="59"/>
      <c r="G18" s="42"/>
      <c r="H18" s="44"/>
      <c r="I18" s="62"/>
      <c r="J18" s="47">
        <f>SUM(J7:J17)</f>
        <v>173831.89006976743</v>
      </c>
      <c r="K18" s="46"/>
      <c r="L18" s="63"/>
      <c r="M18" s="43"/>
      <c r="N18" s="44"/>
      <c r="O18" s="45">
        <f>SUM(O7:O17)</f>
        <v>177355.68499999997</v>
      </c>
      <c r="P18" s="46"/>
      <c r="Q18" s="71">
        <f>SUM(Q7:Q17)</f>
        <v>3523.7949302325578</v>
      </c>
      <c r="R18" s="48"/>
      <c r="S18" s="1"/>
    </row>
    <row r="20" spans="2:19">
      <c r="B20" s="2" t="s">
        <v>33</v>
      </c>
      <c r="D20" s="3"/>
      <c r="E20" s="3"/>
      <c r="F20" s="3"/>
      <c r="G20" s="3"/>
      <c r="H20" s="3"/>
      <c r="I20" s="3"/>
      <c r="J20" s="3"/>
      <c r="K20" s="3"/>
      <c r="L20" s="1"/>
    </row>
    <row r="21" spans="2:19">
      <c r="C21" s="10" t="s">
        <v>3</v>
      </c>
      <c r="D21" s="11" t="s">
        <v>4</v>
      </c>
      <c r="E21" s="11" t="s">
        <v>5</v>
      </c>
      <c r="F21" s="10" t="s">
        <v>6</v>
      </c>
      <c r="G21" s="12" t="s">
        <v>29</v>
      </c>
      <c r="H21" s="13" t="s">
        <v>30</v>
      </c>
      <c r="I21" s="13" t="s">
        <v>34</v>
      </c>
      <c r="J21" s="15" t="s">
        <v>31</v>
      </c>
      <c r="K21" s="1"/>
      <c r="L21" s="1"/>
    </row>
    <row r="22" spans="2:19">
      <c r="C22" s="76"/>
      <c r="D22" s="77"/>
      <c r="E22" s="77"/>
      <c r="F22" s="76"/>
      <c r="G22" s="78" t="s">
        <v>14</v>
      </c>
      <c r="H22" s="78" t="s">
        <v>17</v>
      </c>
      <c r="I22" s="78" t="s">
        <v>14</v>
      </c>
      <c r="J22" s="79" t="s">
        <v>14</v>
      </c>
      <c r="K22" s="1"/>
      <c r="L22" s="1"/>
    </row>
    <row r="23" spans="2:19">
      <c r="C23" s="34" t="s">
        <v>18</v>
      </c>
      <c r="D23" s="72" t="s">
        <v>21</v>
      </c>
      <c r="E23" s="35" t="s">
        <v>27</v>
      </c>
      <c r="F23" s="82">
        <v>40299</v>
      </c>
      <c r="G23" s="37">
        <v>2441</v>
      </c>
      <c r="H23" s="73">
        <v>0.19</v>
      </c>
      <c r="I23" s="39">
        <f t="shared" ref="I23:I27" si="0">+J23-G23</f>
        <v>572.58024691358014</v>
      </c>
      <c r="J23" s="38">
        <f t="shared" ref="J23:J27" si="1">+G23/(1-H23)</f>
        <v>3013.5802469135801</v>
      </c>
      <c r="K23" s="1"/>
      <c r="L23" s="1"/>
    </row>
    <row r="24" spans="2:19">
      <c r="C24" s="49" t="s">
        <v>18</v>
      </c>
      <c r="D24" s="64" t="s">
        <v>23</v>
      </c>
      <c r="E24" s="50" t="s">
        <v>27</v>
      </c>
      <c r="F24" s="83">
        <v>40299</v>
      </c>
      <c r="G24" s="52">
        <v>960</v>
      </c>
      <c r="H24" s="74">
        <v>0.19</v>
      </c>
      <c r="I24" s="56">
        <f t="shared" si="0"/>
        <v>225.18518518518522</v>
      </c>
      <c r="J24" s="55">
        <f t="shared" si="1"/>
        <v>1185.1851851851852</v>
      </c>
    </row>
    <row r="25" spans="2:19">
      <c r="C25" s="49" t="s">
        <v>18</v>
      </c>
      <c r="D25" s="64" t="s">
        <v>22</v>
      </c>
      <c r="E25" s="50" t="s">
        <v>27</v>
      </c>
      <c r="F25" s="83">
        <v>40391</v>
      </c>
      <c r="G25" s="52">
        <v>130.03</v>
      </c>
      <c r="H25" s="74">
        <v>0.19</v>
      </c>
      <c r="I25" s="56">
        <f t="shared" si="0"/>
        <v>30.500864197530859</v>
      </c>
      <c r="J25" s="55">
        <f t="shared" si="1"/>
        <v>160.53086419753086</v>
      </c>
    </row>
    <row r="26" spans="2:19">
      <c r="C26" s="49" t="s">
        <v>18</v>
      </c>
      <c r="D26" s="64" t="s">
        <v>21</v>
      </c>
      <c r="E26" s="50" t="s">
        <v>27</v>
      </c>
      <c r="F26" s="83">
        <v>40483</v>
      </c>
      <c r="G26" s="52">
        <v>2703</v>
      </c>
      <c r="H26" s="74">
        <v>0.19</v>
      </c>
      <c r="I26" s="56">
        <f t="shared" si="0"/>
        <v>634.03703703703695</v>
      </c>
      <c r="J26" s="55">
        <f t="shared" si="1"/>
        <v>3337.037037037037</v>
      </c>
    </row>
    <row r="27" spans="2:19">
      <c r="C27" s="40" t="s">
        <v>18</v>
      </c>
      <c r="D27" s="65" t="s">
        <v>22</v>
      </c>
      <c r="E27" s="41" t="s">
        <v>28</v>
      </c>
      <c r="F27" s="84">
        <v>40543</v>
      </c>
      <c r="G27" s="43">
        <f>0.6*747</f>
        <v>448.2</v>
      </c>
      <c r="H27" s="75">
        <v>0.19</v>
      </c>
      <c r="I27" s="47">
        <f t="shared" si="0"/>
        <v>105.13333333333327</v>
      </c>
      <c r="J27" s="46">
        <f t="shared" si="1"/>
        <v>553.33333333333326</v>
      </c>
    </row>
    <row r="28" spans="2:19">
      <c r="C28" s="40"/>
      <c r="D28" s="65"/>
      <c r="E28" s="41"/>
      <c r="F28" s="84"/>
      <c r="G28" s="80">
        <f>SUM(G23:G27)</f>
        <v>6682.2300000000005</v>
      </c>
      <c r="H28" s="75"/>
      <c r="I28" s="80">
        <f>SUM(I23:I27)</f>
        <v>1567.4366666666665</v>
      </c>
      <c r="J28" s="81">
        <f>SUM(J23:J27)</f>
        <v>8249.6666666666679</v>
      </c>
    </row>
    <row r="30" spans="2:19">
      <c r="B30" s="2" t="s">
        <v>47</v>
      </c>
    </row>
    <row r="31" spans="2:19">
      <c r="C31" s="66"/>
      <c r="D31" s="85" t="s">
        <v>35</v>
      </c>
      <c r="E31" s="86"/>
      <c r="F31" s="87"/>
      <c r="G31" s="85" t="s">
        <v>36</v>
      </c>
      <c r="H31" s="86"/>
      <c r="I31" s="86"/>
      <c r="J31" s="87"/>
    </row>
    <row r="32" spans="2:19">
      <c r="C32" s="66" t="s">
        <v>37</v>
      </c>
      <c r="D32" s="88" t="s">
        <v>6</v>
      </c>
      <c r="E32" s="89" t="s">
        <v>38</v>
      </c>
      <c r="F32" s="90" t="s">
        <v>39</v>
      </c>
      <c r="G32" s="91" t="s">
        <v>6</v>
      </c>
      <c r="H32" s="66" t="s">
        <v>40</v>
      </c>
      <c r="I32" s="66" t="s">
        <v>41</v>
      </c>
      <c r="J32" s="92" t="s">
        <v>17</v>
      </c>
    </row>
    <row r="33" spans="3:10">
      <c r="C33" s="93" t="s">
        <v>42</v>
      </c>
      <c r="D33" s="94">
        <v>39445</v>
      </c>
      <c r="E33" s="95">
        <v>50000</v>
      </c>
      <c r="F33" s="96" t="s">
        <v>18</v>
      </c>
      <c r="G33" s="97">
        <v>40212</v>
      </c>
      <c r="H33" s="36">
        <v>52516.57</v>
      </c>
      <c r="I33" s="95">
        <v>2516.5699999999997</v>
      </c>
      <c r="J33" s="98">
        <v>5.0331399999999991E-2</v>
      </c>
    </row>
    <row r="34" spans="3:10">
      <c r="C34" s="99" t="s">
        <v>42</v>
      </c>
      <c r="D34" s="100">
        <v>39758</v>
      </c>
      <c r="E34" s="101">
        <v>70000</v>
      </c>
      <c r="F34" s="92" t="s">
        <v>18</v>
      </c>
      <c r="G34" s="102">
        <v>40245</v>
      </c>
      <c r="H34" s="51">
        <v>71260</v>
      </c>
      <c r="I34" s="101">
        <v>1260</v>
      </c>
      <c r="J34" s="103">
        <v>1.7999999999999999E-2</v>
      </c>
    </row>
    <row r="35" spans="3:10">
      <c r="C35" s="99" t="s">
        <v>42</v>
      </c>
      <c r="D35" s="100">
        <v>39232</v>
      </c>
      <c r="E35" s="101">
        <v>30000</v>
      </c>
      <c r="F35" s="92" t="s">
        <v>18</v>
      </c>
      <c r="G35" s="102">
        <v>40304</v>
      </c>
      <c r="H35" s="51">
        <v>32274</v>
      </c>
      <c r="I35" s="101">
        <v>2274</v>
      </c>
      <c r="J35" s="103">
        <v>7.5800000000000006E-2</v>
      </c>
    </row>
    <row r="36" spans="3:10">
      <c r="C36" s="99" t="s">
        <v>42</v>
      </c>
      <c r="D36" s="100">
        <v>39202</v>
      </c>
      <c r="E36" s="104">
        <v>30094</v>
      </c>
      <c r="F36" s="92" t="s">
        <v>18</v>
      </c>
      <c r="G36" s="102">
        <v>40309</v>
      </c>
      <c r="H36" s="105">
        <v>32532</v>
      </c>
      <c r="I36" s="101">
        <v>2438</v>
      </c>
      <c r="J36" s="103">
        <v>8.1012826477038613E-2</v>
      </c>
    </row>
    <row r="37" spans="3:10">
      <c r="C37" s="113" t="s">
        <v>42</v>
      </c>
      <c r="D37" s="114">
        <v>39171</v>
      </c>
      <c r="E37" s="115">
        <v>26200</v>
      </c>
      <c r="F37" s="116" t="s">
        <v>43</v>
      </c>
      <c r="G37" s="117">
        <v>40445</v>
      </c>
      <c r="H37" s="118">
        <v>28584</v>
      </c>
      <c r="I37" s="119">
        <v>2384</v>
      </c>
      <c r="J37" s="120">
        <v>9.099236641221374E-2</v>
      </c>
    </row>
    <row r="38" spans="3:10">
      <c r="C38" s="99" t="s">
        <v>46</v>
      </c>
      <c r="D38" s="100"/>
      <c r="E38" s="104"/>
      <c r="F38" s="92"/>
      <c r="G38" s="102"/>
      <c r="H38" s="105"/>
      <c r="I38" s="101">
        <f>SUM(I33:I37)</f>
        <v>10872.57</v>
      </c>
      <c r="J38" s="103"/>
    </row>
    <row r="39" spans="3:10">
      <c r="C39" s="126" t="s">
        <v>45</v>
      </c>
      <c r="D39" s="122">
        <v>38562</v>
      </c>
      <c r="E39" s="123">
        <v>30000</v>
      </c>
      <c r="F39" s="124"/>
      <c r="G39" s="122">
        <v>40461</v>
      </c>
      <c r="H39" s="37">
        <v>32828</v>
      </c>
      <c r="I39" s="95">
        <f>+H39-E39</f>
        <v>2828</v>
      </c>
      <c r="J39" s="125"/>
    </row>
    <row r="40" spans="3:10">
      <c r="C40" s="107" t="s">
        <v>48</v>
      </c>
      <c r="D40" s="108">
        <v>37977</v>
      </c>
      <c r="E40" s="109">
        <v>6000</v>
      </c>
      <c r="F40" s="110"/>
      <c r="G40" s="108">
        <v>40437</v>
      </c>
      <c r="H40" s="43">
        <v>5653</v>
      </c>
      <c r="I40" s="106">
        <f>+H40-E40</f>
        <v>-347</v>
      </c>
      <c r="J40" s="111"/>
    </row>
    <row r="41" spans="3:10">
      <c r="C41" s="112" t="s">
        <v>44</v>
      </c>
      <c r="D41" s="110"/>
      <c r="E41" s="110"/>
      <c r="F41" s="110"/>
      <c r="G41" s="110"/>
      <c r="H41" s="110"/>
      <c r="I41" s="121">
        <f>+I39+I38+I40</f>
        <v>13353.57</v>
      </c>
      <c r="J41" s="111"/>
    </row>
  </sheetData>
  <conditionalFormatting sqref="N8:N18">
    <cfRule type="cellIs" dxfId="2" priority="4" stopIfTrue="1" operator="lessThan">
      <formula>0</formula>
    </cfRule>
    <cfRule type="cellIs" dxfId="1" priority="5" stopIfTrue="1" operator="greaterThanOrEqual">
      <formula>0</formula>
    </cfRule>
  </conditionalFormatting>
  <conditionalFormatting sqref="F8:F18">
    <cfRule type="expression" dxfId="0" priority="6" stopIfTrue="1">
      <formula>(F8+365)&lt;TODAY()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2011-04-05T12:44:19Z</cp:lastPrinted>
  <dcterms:created xsi:type="dcterms:W3CDTF">2011-04-05T12:06:48Z</dcterms:created>
  <dcterms:modified xsi:type="dcterms:W3CDTF">2011-04-05T14:25:23Z</dcterms:modified>
</cp:coreProperties>
</file>