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690" windowWidth="19635" windowHeight="6915"/>
  </bookViews>
  <sheets>
    <sheet name="5" sheetId="1" r:id="rId1"/>
  </sheets>
  <calcPr calcId="125725"/>
</workbook>
</file>

<file path=xl/calcChain.xml><?xml version="1.0" encoding="utf-8"?>
<calcChain xmlns="http://schemas.openxmlformats.org/spreadsheetml/2006/main">
  <c r="D83" i="1"/>
  <c r="C83"/>
  <c r="C93"/>
  <c r="D82"/>
  <c r="D92" s="1"/>
  <c r="C82"/>
  <c r="D81"/>
  <c r="C81"/>
  <c r="C91" s="1"/>
  <c r="D80"/>
  <c r="D90" s="1"/>
  <c r="C80"/>
  <c r="D79"/>
  <c r="C79"/>
  <c r="C89" s="1"/>
  <c r="D78"/>
  <c r="D88" s="1"/>
  <c r="C78"/>
  <c r="D77"/>
  <c r="C77"/>
  <c r="C76" s="1"/>
  <c r="C75" s="1"/>
  <c r="D76"/>
  <c r="D75" s="1"/>
  <c r="D73"/>
  <c r="D93" s="1"/>
  <c r="C73"/>
  <c r="D72"/>
  <c r="C72"/>
  <c r="C92" s="1"/>
  <c r="D71"/>
  <c r="D91" s="1"/>
  <c r="C71"/>
  <c r="D70"/>
  <c r="C70"/>
  <c r="C90" s="1"/>
  <c r="D69"/>
  <c r="D89" s="1"/>
  <c r="C69"/>
  <c r="D68"/>
  <c r="C68"/>
  <c r="C88" s="1"/>
  <c r="D67"/>
  <c r="D87" s="1"/>
  <c r="C67"/>
  <c r="C66"/>
  <c r="C65" s="1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D86" l="1"/>
  <c r="D85" s="1"/>
  <c r="C87"/>
  <c r="C86" s="1"/>
  <c r="C85" s="1"/>
  <c r="D66"/>
  <c r="D65" s="1"/>
</calcChain>
</file>

<file path=xl/sharedStrings.xml><?xml version="1.0" encoding="utf-8"?>
<sst xmlns="http://schemas.openxmlformats.org/spreadsheetml/2006/main" count="137" uniqueCount="105">
  <si>
    <t>SOREGIES</t>
  </si>
  <si>
    <r>
      <t xml:space="preserve">COMPTE DE GESTION 2011 </t>
    </r>
    <r>
      <rPr>
        <b/>
        <sz val="3"/>
        <rFont val="Arial"/>
        <family val="1"/>
      </rPr>
      <t xml:space="preserve">1 </t>
    </r>
    <r>
      <rPr>
        <b/>
        <sz val="9.5"/>
        <rFont val="Arial"/>
        <family val="1"/>
      </rPr>
      <t>BENCHMARKING</t>
    </r>
  </si>
  <si>
    <r>
      <t xml:space="preserve">BUDGET </t>
    </r>
    <r>
      <rPr>
        <b/>
        <sz val="9.5"/>
        <rFont val="Arial"/>
        <family val="1"/>
      </rPr>
      <t>(en euros)</t>
    </r>
  </si>
  <si>
    <t>SEOLIS</t>
  </si>
  <si>
    <t>ECART</t>
  </si>
  <si>
    <t>0/0</t>
  </si>
  <si>
    <t>CHIFFRE D'AFFAIRES</t>
  </si>
  <si>
    <t>16,0%</t>
  </si>
  <si>
    <t>VENTES D'ENERGIE</t>
  </si>
  <si>
    <t>33,9%</t>
  </si>
  <si>
    <t>Ventes Electricité</t>
  </si>
  <si>
    <t>-34,7%</t>
  </si>
  <si>
    <t>Ventes Gaz Naturel</t>
  </si>
  <si>
    <t>100,0%</t>
  </si>
  <si>
    <t>Ventes Gaz Propane</t>
  </si>
  <si>
    <t>58,1%</t>
  </si>
  <si>
    <t>Ventes Trading</t>
  </si>
  <si>
    <t>Ventes Production Electricité</t>
  </si>
  <si>
    <t>99,8%</t>
  </si>
  <si>
    <t>Ventes Pertes</t>
  </si>
  <si>
    <t>TRAVAUX ETUDES ET PRESTATIONS</t>
  </si>
  <si>
    <t>-102,1%</t>
  </si>
  <si>
    <t>Facturation de Travaux à SRD/GEREDIS</t>
  </si>
  <si>
    <t>-488,8%</t>
  </si>
  <si>
    <t>Facturation de Services à SRD/GEREDIS</t>
  </si>
  <si>
    <t>-20,5%</t>
  </si>
  <si>
    <t>Participations clients sur travaux</t>
  </si>
  <si>
    <t>33,8%</t>
  </si>
  <si>
    <t>Ventes Eclairage Public</t>
  </si>
  <si>
    <t>87,3%</t>
  </si>
  <si>
    <t>Ventes Câble/ Internet</t>
  </si>
  <si>
    <t>Ventes Cartographie</t>
  </si>
  <si>
    <t>Autres ventes de prestations de service</t>
  </si>
  <si>
    <t>55,5%</t>
  </si>
  <si>
    <t>PRODUCTION STOCKEE</t>
  </si>
  <si>
    <t>PRODUCTION IMMOBILISEE</t>
  </si>
  <si>
    <t>98,9%</t>
  </si>
  <si>
    <t>SUBVENTION D'EXPLOITATION</t>
  </si>
  <si>
    <t>AUTRES PRODUITS DE GESTION COURANTE</t>
  </si>
  <si>
    <t>48,3%</t>
  </si>
  <si>
    <t>Compensations et aides sur Charges de Personnel</t>
  </si>
  <si>
    <t>Produits Divers de Gestion Courante</t>
  </si>
  <si>
    <t>21,5%</t>
  </si>
  <si>
    <t>PRODUITS FINANCIERS</t>
  </si>
  <si>
    <t>Revenus des Participations</t>
  </si>
  <si>
    <t>Revenus des Placements de Trésorerie</t>
  </si>
  <si>
    <t>-42,9%</t>
  </si>
  <si>
    <t>Autres Produits Financiers</t>
  </si>
  <si>
    <t>PRODUITS EXCEPTIONNELS</t>
  </si>
  <si>
    <t>99,9%</t>
  </si>
  <si>
    <t>Produits de cession d'actif</t>
  </si>
  <si>
    <t>Quote-part de subvention virée au résultat</t>
  </si>
  <si>
    <t>Autres Produits exceptionnels</t>
  </si>
  <si>
    <t>REPRISES AMORTISSEMENTS ET PROVISIONS</t>
  </si>
  <si>
    <t>19,6%</t>
  </si>
  <si>
    <t>TRANSFERTS DE CHARGES</t>
  </si>
  <si>
    <t>-972,6%</t>
  </si>
  <si>
    <t>TOT AL PRODUITS</t>
  </si>
  <si>
    <t>30,3%</t>
  </si>
  <si>
    <t>ACHATS et VARIATIONS DE STOCKS</t>
  </si>
  <si>
    <t>-14,8%</t>
  </si>
  <si>
    <t>ACHATS d'ENERGIE</t>
  </si>
  <si>
    <t>-32,2%</t>
  </si>
  <si>
    <t>Achats Electricité</t>
  </si>
  <si>
    <t>31,3%</t>
  </si>
  <si>
    <t>Achats Gaz Naturel</t>
  </si>
  <si>
    <t>-100,0%</t>
  </si>
  <si>
    <t>Achats Gaz Propane</t>
  </si>
  <si>
    <t>-59,6%</t>
  </si>
  <si>
    <t>Achats Trading</t>
  </si>
  <si>
    <t>Achats Production Electricité</t>
  </si>
  <si>
    <t>Achats Pertes</t>
  </si>
  <si>
    <t>AUTRES ACHATS et VARIATIONS de STOCKS</t>
  </si>
  <si>
    <t>173,0%</t>
  </si>
  <si>
    <t>Achats stockés Matières Premières et Fournitures</t>
  </si>
  <si>
    <t>-0,9%</t>
  </si>
  <si>
    <t>Variations de Stocks</t>
  </si>
  <si>
    <t>Achats Etudes, Travaux et Prestations de service</t>
  </si>
  <si>
    <t>294,5%</t>
  </si>
  <si>
    <t>Achats non stockés</t>
  </si>
  <si>
    <t>39,7%</t>
  </si>
  <si>
    <t>SERVICES EXTERIEURS</t>
  </si>
  <si>
    <t>-12,3%</t>
  </si>
  <si>
    <t>Sous-traitance générale</t>
  </si>
  <si>
    <t>Locations</t>
  </si>
  <si>
    <t>-60,2%</t>
  </si>
  <si>
    <t>Entretien et Maintenance</t>
  </si>
  <si>
    <t>-12,7%</t>
  </si>
  <si>
    <t>Assurances</t>
  </si>
  <si>
    <t>-3,1%</t>
  </si>
  <si>
    <t>Etudes spécifiques</t>
  </si>
  <si>
    <t>Divers services extérieurs</t>
  </si>
  <si>
    <t>-34,4%</t>
  </si>
  <si>
    <t>AUTRES SERVICES EXTERIEURS</t>
  </si>
  <si>
    <t>-3,7%</t>
  </si>
  <si>
    <t>Benchmarking Budget 2011 SEOLIS SOREGIES.xls</t>
  </si>
  <si>
    <t>18/02/2011</t>
  </si>
  <si>
    <t>AUTRES VENTES</t>
  </si>
  <si>
    <t>Gross Margin Total</t>
  </si>
  <si>
    <t>Gross Margin Energie</t>
  </si>
  <si>
    <t xml:space="preserve"> Electricité Tarife</t>
  </si>
  <si>
    <t>Trading</t>
  </si>
  <si>
    <t>Production Electricité</t>
  </si>
  <si>
    <t>Pertes</t>
  </si>
  <si>
    <t>AUTRES</t>
  </si>
</sst>
</file>

<file path=xl/styles.xml><?xml version="1.0" encoding="utf-8"?>
<styleSheet xmlns="http://schemas.openxmlformats.org/spreadsheetml/2006/main">
  <fonts count="16">
    <font>
      <sz val="10"/>
      <name val="Arial"/>
      <family val="2"/>
    </font>
    <font>
      <sz val="9"/>
      <name val="Arial"/>
      <family val="1"/>
    </font>
    <font>
      <b/>
      <sz val="15.5"/>
      <name val="Arial"/>
      <family val="1"/>
    </font>
    <font>
      <b/>
      <sz val="3"/>
      <name val="Arial"/>
      <family val="1"/>
    </font>
    <font>
      <b/>
      <sz val="9.5"/>
      <name val="Arial"/>
      <family val="1"/>
    </font>
    <font>
      <b/>
      <sz val="13"/>
      <name val="Arial"/>
      <family val="1"/>
    </font>
    <font>
      <b/>
      <sz val="9"/>
      <name val="Times New Roman"/>
      <family val="1"/>
    </font>
    <font>
      <b/>
      <sz val="6.5"/>
      <name val="Times New Roman"/>
      <family val="1"/>
    </font>
    <font>
      <i/>
      <sz val="8.5"/>
      <name val="Arial"/>
      <family val="1"/>
    </font>
    <font>
      <sz val="9"/>
      <name val="Times New Roman"/>
      <family val="1"/>
    </font>
    <font>
      <sz val="8.5"/>
      <name val="Arial"/>
      <family val="1"/>
    </font>
    <font>
      <i/>
      <sz val="10"/>
      <name val="Courier New"/>
      <family val="1"/>
    </font>
    <font>
      <sz val="10"/>
      <name val="Times New Roman"/>
      <family val="1"/>
    </font>
    <font>
      <b/>
      <i/>
      <sz val="8"/>
      <name val="Arial"/>
      <family val="1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hair">
        <color indexed="64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wrapText="1"/>
    </xf>
  </cellStyleXfs>
  <cellXfs count="51">
    <xf numFmtId="0" fontId="0" fillId="0" borderId="0" xfId="0">
      <alignment wrapText="1"/>
    </xf>
    <xf numFmtId="0" fontId="1" fillId="0" borderId="0" xfId="0" applyFont="1" applyAlignment="1">
      <alignment horizontal="left" vertical="center" wrapText="1" indent="10"/>
    </xf>
    <xf numFmtId="0" fontId="2" fillId="0" borderId="0" xfId="0" applyFont="1" applyAlignment="1">
      <alignment horizontal="left" vertical="center" wrapText="1" indent="5"/>
    </xf>
    <xf numFmtId="0" fontId="5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3" fontId="0" fillId="0" borderId="0" xfId="0" applyNumberFormat="1">
      <alignment wrapText="1"/>
    </xf>
    <xf numFmtId="0" fontId="4" fillId="0" borderId="6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3" fontId="0" fillId="0" borderId="15" xfId="0" applyNumberFormat="1" applyBorder="1">
      <alignment wrapText="1"/>
    </xf>
    <xf numFmtId="0" fontId="4" fillId="0" borderId="16" xfId="0" applyFont="1" applyBorder="1" applyAlignment="1">
      <alignment horizontal="left" vertical="center" wrapText="1"/>
    </xf>
    <xf numFmtId="3" fontId="14" fillId="0" borderId="17" xfId="0" applyNumberFormat="1" applyFont="1" applyBorder="1">
      <alignment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3" fontId="0" fillId="0" borderId="20" xfId="0" applyNumberFormat="1" applyBorder="1">
      <alignment wrapText="1"/>
    </xf>
    <xf numFmtId="0" fontId="15" fillId="0" borderId="19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3" fontId="0" fillId="0" borderId="0" xfId="0" applyNumberFormat="1" applyBorder="1">
      <alignment wrapText="1"/>
    </xf>
    <xf numFmtId="3" fontId="0" fillId="0" borderId="21" xfId="0" applyNumberFormat="1" applyBorder="1">
      <alignment wrapText="1"/>
    </xf>
    <xf numFmtId="0" fontId="15" fillId="0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93"/>
  <sheetViews>
    <sheetView showGridLines="0" tabSelected="1" topLeftCell="A65" workbookViewId="0">
      <selection activeCell="O92" sqref="O92"/>
    </sheetView>
  </sheetViews>
  <sheetFormatPr baseColWidth="10" defaultRowHeight="12.75"/>
  <cols>
    <col min="2" max="2" width="45" bestFit="1" customWidth="1"/>
    <col min="3" max="3" width="12.5703125" bestFit="1" customWidth="1"/>
    <col min="4" max="4" width="12.42578125" bestFit="1" customWidth="1"/>
    <col min="5" max="5" width="13.28515625" bestFit="1" customWidth="1"/>
    <col min="6" max="6" width="9.140625" bestFit="1" customWidth="1"/>
    <col min="7" max="10" width="1" bestFit="1" customWidth="1"/>
  </cols>
  <sheetData>
    <row r="1" spans="2:11" ht="8.1" customHeight="1">
      <c r="B1" s="1" t="s">
        <v>0</v>
      </c>
      <c r="C1" s="1"/>
      <c r="D1" s="1"/>
      <c r="E1" s="1"/>
      <c r="F1" s="1"/>
      <c r="G1" s="1"/>
      <c r="H1" s="1"/>
      <c r="I1" s="1"/>
      <c r="J1" s="1"/>
    </row>
    <row r="3" spans="2:11" ht="21.95" customHeight="1">
      <c r="B3" s="2" t="s">
        <v>1</v>
      </c>
      <c r="C3" s="2"/>
      <c r="D3" s="2"/>
      <c r="E3" s="2"/>
      <c r="F3" s="2"/>
      <c r="G3" s="2"/>
      <c r="H3" s="2"/>
      <c r="I3" s="2"/>
      <c r="J3" s="2"/>
    </row>
    <row r="4" spans="2:11" ht="13.5" thickBot="1"/>
    <row r="5" spans="2:11" ht="30.95" customHeight="1" thickBot="1">
      <c r="B5" s="3" t="s">
        <v>2</v>
      </c>
      <c r="C5" s="4" t="s">
        <v>0</v>
      </c>
      <c r="D5" s="5" t="s">
        <v>3</v>
      </c>
      <c r="E5" s="6" t="s">
        <v>4</v>
      </c>
      <c r="F5" s="7" t="s">
        <v>5</v>
      </c>
    </row>
    <row r="6" spans="2:11" ht="12" customHeight="1">
      <c r="B6" s="8" t="s">
        <v>6</v>
      </c>
      <c r="C6" s="9">
        <v>249002040</v>
      </c>
      <c r="D6" s="9">
        <v>209070600</v>
      </c>
      <c r="E6" s="9">
        <f>+C6-D6</f>
        <v>39931440</v>
      </c>
      <c r="F6" s="10" t="s">
        <v>7</v>
      </c>
      <c r="K6" s="11">
        <v>1</v>
      </c>
    </row>
    <row r="7" spans="2:11" ht="12.95" customHeight="1">
      <c r="B7" s="12" t="s">
        <v>8</v>
      </c>
      <c r="C7" s="13">
        <v>216369600</v>
      </c>
      <c r="D7" s="13">
        <v>143128400</v>
      </c>
      <c r="E7" s="13">
        <f t="shared" ref="E7:E59" si="0">+C7-D7</f>
        <v>73241200</v>
      </c>
      <c r="F7" s="14" t="s">
        <v>9</v>
      </c>
    </row>
    <row r="8" spans="2:11" ht="12.95" customHeight="1">
      <c r="B8" s="15" t="s">
        <v>10</v>
      </c>
      <c r="C8" s="16">
        <v>101610800</v>
      </c>
      <c r="D8" s="16">
        <v>136849800</v>
      </c>
      <c r="E8" s="16">
        <f t="shared" si="0"/>
        <v>-35239000</v>
      </c>
      <c r="F8" s="17" t="s">
        <v>11</v>
      </c>
    </row>
    <row r="9" spans="2:11" ht="12.95" customHeight="1">
      <c r="B9" s="15" t="s">
        <v>12</v>
      </c>
      <c r="C9" s="16">
        <v>10817000</v>
      </c>
      <c r="D9" s="16">
        <v>0</v>
      </c>
      <c r="E9" s="16">
        <f t="shared" si="0"/>
        <v>10817000</v>
      </c>
      <c r="F9" s="18" t="s">
        <v>13</v>
      </c>
    </row>
    <row r="10" spans="2:11" ht="12.95" customHeight="1">
      <c r="B10" s="15" t="s">
        <v>14</v>
      </c>
      <c r="C10" s="16">
        <v>4164200</v>
      </c>
      <c r="D10" s="16">
        <v>1745400</v>
      </c>
      <c r="E10" s="16">
        <f t="shared" si="0"/>
        <v>2418800</v>
      </c>
      <c r="F10" s="17" t="s">
        <v>15</v>
      </c>
    </row>
    <row r="11" spans="2:11" ht="12.95" customHeight="1">
      <c r="B11" s="15" t="s">
        <v>16</v>
      </c>
      <c r="C11" s="16">
        <v>44607900</v>
      </c>
      <c r="D11" s="16">
        <v>0</v>
      </c>
      <c r="E11" s="16">
        <f t="shared" si="0"/>
        <v>44607900</v>
      </c>
      <c r="F11" s="18" t="s">
        <v>13</v>
      </c>
    </row>
    <row r="12" spans="2:11" ht="12" customHeight="1">
      <c r="B12" s="15" t="s">
        <v>17</v>
      </c>
      <c r="C12" s="16">
        <v>55169700</v>
      </c>
      <c r="D12" s="16">
        <v>136000</v>
      </c>
      <c r="E12" s="16">
        <f t="shared" si="0"/>
        <v>55033700</v>
      </c>
      <c r="F12" s="17" t="s">
        <v>18</v>
      </c>
    </row>
    <row r="13" spans="2:11" ht="12" customHeight="1">
      <c r="B13" s="15" t="s">
        <v>19</v>
      </c>
      <c r="C13" s="16">
        <v>0</v>
      </c>
      <c r="D13" s="16">
        <v>4397200</v>
      </c>
      <c r="E13" s="16">
        <f t="shared" si="0"/>
        <v>-4397200</v>
      </c>
      <c r="F13" s="19"/>
    </row>
    <row r="14" spans="2:11" ht="14.1" customHeight="1">
      <c r="B14" s="20" t="s">
        <v>20</v>
      </c>
      <c r="C14" s="21">
        <v>32632440</v>
      </c>
      <c r="D14" s="21">
        <v>65942200</v>
      </c>
      <c r="E14" s="21">
        <f t="shared" si="0"/>
        <v>-33309760</v>
      </c>
      <c r="F14" s="18" t="s">
        <v>21</v>
      </c>
    </row>
    <row r="15" spans="2:11" ht="12.95" customHeight="1">
      <c r="B15" s="15" t="s">
        <v>22</v>
      </c>
      <c r="C15" s="16">
        <v>7500000</v>
      </c>
      <c r="D15" s="16">
        <v>44162000</v>
      </c>
      <c r="E15" s="16">
        <f t="shared" si="0"/>
        <v>-36662000</v>
      </c>
      <c r="F15" s="17" t="s">
        <v>23</v>
      </c>
    </row>
    <row r="16" spans="2:11" ht="12.95" customHeight="1">
      <c r="B16" s="15" t="s">
        <v>24</v>
      </c>
      <c r="C16" s="16">
        <v>15106500</v>
      </c>
      <c r="D16" s="16">
        <v>18198100</v>
      </c>
      <c r="E16" s="16">
        <f t="shared" si="0"/>
        <v>-3091600</v>
      </c>
      <c r="F16" s="18" t="s">
        <v>25</v>
      </c>
    </row>
    <row r="17" spans="2:6" ht="12.95" customHeight="1">
      <c r="B17" s="15" t="s">
        <v>26</v>
      </c>
      <c r="C17" s="16">
        <v>3267000</v>
      </c>
      <c r="D17" s="16">
        <v>2163400</v>
      </c>
      <c r="E17" s="16">
        <f t="shared" si="0"/>
        <v>1103600</v>
      </c>
      <c r="F17" s="17" t="s">
        <v>27</v>
      </c>
    </row>
    <row r="18" spans="2:6" ht="12.95" customHeight="1">
      <c r="B18" s="15" t="s">
        <v>28</v>
      </c>
      <c r="C18" s="16">
        <v>4454500</v>
      </c>
      <c r="D18" s="16">
        <v>564000</v>
      </c>
      <c r="E18" s="16">
        <f t="shared" si="0"/>
        <v>3890500</v>
      </c>
      <c r="F18" s="17" t="s">
        <v>29</v>
      </c>
    </row>
    <row r="19" spans="2:6" ht="12" customHeight="1">
      <c r="B19" s="15" t="s">
        <v>30</v>
      </c>
      <c r="C19" s="16">
        <v>187000</v>
      </c>
      <c r="D19" s="16">
        <v>0</v>
      </c>
      <c r="E19" s="16">
        <f t="shared" si="0"/>
        <v>187000</v>
      </c>
      <c r="F19" s="18" t="s">
        <v>13</v>
      </c>
    </row>
    <row r="20" spans="2:6" ht="12.95" customHeight="1">
      <c r="B20" s="15" t="s">
        <v>31</v>
      </c>
      <c r="C20" s="16">
        <v>198000</v>
      </c>
      <c r="D20" s="16">
        <v>0</v>
      </c>
      <c r="E20" s="16">
        <f t="shared" si="0"/>
        <v>198000</v>
      </c>
      <c r="F20" s="18" t="s">
        <v>13</v>
      </c>
    </row>
    <row r="21" spans="2:6" ht="15.95" customHeight="1">
      <c r="B21" s="22" t="s">
        <v>32</v>
      </c>
      <c r="C21" s="23">
        <v>1919440</v>
      </c>
      <c r="D21" s="23">
        <v>854700</v>
      </c>
      <c r="E21" s="23">
        <f t="shared" si="0"/>
        <v>1064740</v>
      </c>
      <c r="F21" s="24" t="s">
        <v>33</v>
      </c>
    </row>
    <row r="22" spans="2:6" ht="15" customHeight="1">
      <c r="B22" s="8" t="s">
        <v>34</v>
      </c>
      <c r="C22" s="9">
        <v>-500000</v>
      </c>
      <c r="D22" s="25">
        <v>0</v>
      </c>
      <c r="E22" s="9">
        <f t="shared" si="0"/>
        <v>-500000</v>
      </c>
      <c r="F22" s="10" t="s">
        <v>13</v>
      </c>
    </row>
    <row r="23" spans="2:6" ht="15.95" customHeight="1">
      <c r="B23" s="8" t="s">
        <v>35</v>
      </c>
      <c r="C23" s="9">
        <v>1769200</v>
      </c>
      <c r="D23" s="9">
        <v>20000</v>
      </c>
      <c r="E23" s="9">
        <f t="shared" si="0"/>
        <v>1749200</v>
      </c>
      <c r="F23" s="26" t="s">
        <v>36</v>
      </c>
    </row>
    <row r="24" spans="2:6" ht="17.100000000000001" customHeight="1">
      <c r="B24" s="8" t="s">
        <v>37</v>
      </c>
      <c r="C24" s="25">
        <v>0</v>
      </c>
      <c r="D24" s="25">
        <v>0</v>
      </c>
      <c r="E24" s="25">
        <f t="shared" si="0"/>
        <v>0</v>
      </c>
      <c r="F24" s="27"/>
    </row>
    <row r="25" spans="2:6" ht="15" customHeight="1">
      <c r="B25" s="8" t="s">
        <v>38</v>
      </c>
      <c r="C25" s="9">
        <v>135500</v>
      </c>
      <c r="D25" s="9">
        <v>70000</v>
      </c>
      <c r="E25" s="9">
        <f t="shared" si="0"/>
        <v>65500</v>
      </c>
      <c r="F25" s="26" t="s">
        <v>39</v>
      </c>
    </row>
    <row r="26" spans="2:6" ht="14.1" customHeight="1">
      <c r="B26" s="28" t="s">
        <v>40</v>
      </c>
      <c r="C26" s="29">
        <v>46300</v>
      </c>
      <c r="D26" s="29">
        <v>0</v>
      </c>
      <c r="E26" s="29">
        <f t="shared" si="0"/>
        <v>46300</v>
      </c>
      <c r="F26" s="30" t="s">
        <v>13</v>
      </c>
    </row>
    <row r="27" spans="2:6" ht="15.95" customHeight="1">
      <c r="B27" s="22" t="s">
        <v>41</v>
      </c>
      <c r="C27" s="23">
        <v>89200</v>
      </c>
      <c r="D27" s="23">
        <v>70000</v>
      </c>
      <c r="E27" s="23">
        <f t="shared" si="0"/>
        <v>19200</v>
      </c>
      <c r="F27" s="24" t="s">
        <v>42</v>
      </c>
    </row>
    <row r="28" spans="2:6" ht="12" customHeight="1">
      <c r="B28" s="8" t="s">
        <v>43</v>
      </c>
      <c r="C28" s="9">
        <v>341000</v>
      </c>
      <c r="D28" s="9">
        <v>314700</v>
      </c>
      <c r="E28" s="9">
        <f t="shared" si="0"/>
        <v>26300</v>
      </c>
      <c r="F28" s="26"/>
    </row>
    <row r="29" spans="2:6" ht="14.1" customHeight="1">
      <c r="B29" s="28" t="s">
        <v>44</v>
      </c>
      <c r="C29" s="29">
        <v>115000</v>
      </c>
      <c r="D29" s="29">
        <v>0</v>
      </c>
      <c r="E29" s="29">
        <f t="shared" si="0"/>
        <v>115000</v>
      </c>
      <c r="F29" s="30" t="s">
        <v>13</v>
      </c>
    </row>
    <row r="30" spans="2:6" ht="12" customHeight="1">
      <c r="B30" s="15" t="s">
        <v>45</v>
      </c>
      <c r="C30" s="16">
        <v>210000</v>
      </c>
      <c r="D30" s="16">
        <v>300000</v>
      </c>
      <c r="E30" s="16">
        <f t="shared" si="0"/>
        <v>-90000</v>
      </c>
      <c r="F30" s="17" t="s">
        <v>46</v>
      </c>
    </row>
    <row r="31" spans="2:6" ht="15.95" customHeight="1">
      <c r="B31" s="22" t="s">
        <v>47</v>
      </c>
      <c r="C31" s="23">
        <v>16000</v>
      </c>
      <c r="D31" s="23">
        <v>14700</v>
      </c>
      <c r="E31" s="23">
        <f t="shared" si="0"/>
        <v>1300</v>
      </c>
      <c r="F31" s="24"/>
    </row>
    <row r="32" spans="2:6" ht="12.95" customHeight="1">
      <c r="B32" s="8" t="s">
        <v>48</v>
      </c>
      <c r="C32" s="9">
        <v>50996000</v>
      </c>
      <c r="D32" s="9">
        <v>32000</v>
      </c>
      <c r="E32" s="9">
        <f t="shared" si="0"/>
        <v>50964000</v>
      </c>
      <c r="F32" s="26" t="s">
        <v>49</v>
      </c>
    </row>
    <row r="33" spans="2:6" ht="12.95" customHeight="1">
      <c r="B33" s="28" t="s">
        <v>50</v>
      </c>
      <c r="C33" s="29">
        <v>49836000</v>
      </c>
      <c r="D33" s="29">
        <v>17000</v>
      </c>
      <c r="E33" s="29">
        <f t="shared" si="0"/>
        <v>49819000</v>
      </c>
      <c r="F33" s="30" t="s">
        <v>13</v>
      </c>
    </row>
    <row r="34" spans="2:6" ht="12.95" customHeight="1">
      <c r="B34" s="15" t="s">
        <v>51</v>
      </c>
      <c r="C34" s="16">
        <v>1160000</v>
      </c>
      <c r="D34" s="16">
        <v>0</v>
      </c>
      <c r="E34" s="16">
        <f t="shared" si="0"/>
        <v>1160000</v>
      </c>
      <c r="F34" s="18" t="s">
        <v>13</v>
      </c>
    </row>
    <row r="35" spans="2:6" ht="15" customHeight="1">
      <c r="B35" s="22" t="s">
        <v>52</v>
      </c>
      <c r="C35" s="23">
        <v>0</v>
      </c>
      <c r="D35" s="23">
        <v>15000</v>
      </c>
      <c r="E35" s="23">
        <f t="shared" si="0"/>
        <v>-15000</v>
      </c>
      <c r="F35" s="31"/>
    </row>
    <row r="36" spans="2:6" ht="15" customHeight="1">
      <c r="B36" s="8" t="s">
        <v>53</v>
      </c>
      <c r="C36" s="9">
        <v>752900</v>
      </c>
      <c r="D36" s="9">
        <v>605000</v>
      </c>
      <c r="E36" s="9">
        <f t="shared" si="0"/>
        <v>147900</v>
      </c>
      <c r="F36" s="26" t="s">
        <v>54</v>
      </c>
    </row>
    <row r="37" spans="2:6" ht="15" customHeight="1" thickBot="1">
      <c r="B37" s="8" t="s">
        <v>55</v>
      </c>
      <c r="C37" s="9">
        <v>79100</v>
      </c>
      <c r="D37" s="9">
        <v>848400</v>
      </c>
      <c r="E37" s="9">
        <f t="shared" si="0"/>
        <v>-769300</v>
      </c>
      <c r="F37" s="26" t="s">
        <v>56</v>
      </c>
    </row>
    <row r="38" spans="2:6" ht="18" customHeight="1" thickBot="1">
      <c r="B38" s="32" t="s">
        <v>57</v>
      </c>
      <c r="C38" s="33">
        <v>302575740</v>
      </c>
      <c r="D38" s="33">
        <v>210960700</v>
      </c>
      <c r="E38" s="33">
        <f t="shared" si="0"/>
        <v>91615040</v>
      </c>
      <c r="F38" s="34" t="s">
        <v>58</v>
      </c>
    </row>
    <row r="39" spans="2:6" ht="14.1" customHeight="1">
      <c r="B39" s="8" t="s">
        <v>59</v>
      </c>
      <c r="C39" s="9">
        <v>201294500</v>
      </c>
      <c r="D39" s="9">
        <v>171589000</v>
      </c>
      <c r="E39" s="9">
        <f t="shared" si="0"/>
        <v>29705500</v>
      </c>
      <c r="F39" s="26" t="s">
        <v>60</v>
      </c>
    </row>
    <row r="40" spans="2:6" ht="14.1" customHeight="1">
      <c r="B40" s="12" t="s">
        <v>61</v>
      </c>
      <c r="C40" s="13">
        <v>184186300</v>
      </c>
      <c r="D40" s="13">
        <v>124890500</v>
      </c>
      <c r="E40" s="13">
        <f t="shared" si="0"/>
        <v>59295800</v>
      </c>
      <c r="F40" s="14" t="s">
        <v>62</v>
      </c>
    </row>
    <row r="41" spans="2:6" ht="12.95" customHeight="1">
      <c r="B41" s="15" t="s">
        <v>63</v>
      </c>
      <c r="C41" s="16">
        <v>90785300</v>
      </c>
      <c r="D41" s="16">
        <v>119193300</v>
      </c>
      <c r="E41" s="16">
        <f t="shared" si="0"/>
        <v>-28408000</v>
      </c>
      <c r="F41" s="17" t="s">
        <v>64</v>
      </c>
    </row>
    <row r="42" spans="2:6" ht="12.95" customHeight="1">
      <c r="B42" s="15" t="s">
        <v>65</v>
      </c>
      <c r="C42" s="16">
        <v>8530900</v>
      </c>
      <c r="D42" s="16">
        <v>0</v>
      </c>
      <c r="E42" s="16">
        <f t="shared" si="0"/>
        <v>8530900</v>
      </c>
      <c r="F42" s="18" t="s">
        <v>66</v>
      </c>
    </row>
    <row r="43" spans="2:6" ht="12.95" customHeight="1">
      <c r="B43" s="15" t="s">
        <v>67</v>
      </c>
      <c r="C43" s="16">
        <v>3221400</v>
      </c>
      <c r="D43" s="16">
        <v>1300000</v>
      </c>
      <c r="E43" s="16">
        <f t="shared" si="0"/>
        <v>1921400</v>
      </c>
      <c r="F43" s="17" t="s">
        <v>68</v>
      </c>
    </row>
    <row r="44" spans="2:6" ht="12.95" customHeight="1">
      <c r="B44" s="15" t="s">
        <v>69</v>
      </c>
      <c r="C44" s="16">
        <v>43464500</v>
      </c>
      <c r="D44" s="16">
        <v>0</v>
      </c>
      <c r="E44" s="16">
        <f t="shared" si="0"/>
        <v>43464500</v>
      </c>
      <c r="F44" s="18" t="s">
        <v>66</v>
      </c>
    </row>
    <row r="45" spans="2:6" ht="12" customHeight="1">
      <c r="B45" s="15" t="s">
        <v>70</v>
      </c>
      <c r="C45" s="16">
        <v>38184200</v>
      </c>
      <c r="D45" s="16">
        <v>0</v>
      </c>
      <c r="E45" s="16">
        <f t="shared" si="0"/>
        <v>38184200</v>
      </c>
      <c r="F45" s="18" t="s">
        <v>66</v>
      </c>
    </row>
    <row r="46" spans="2:6" ht="12" customHeight="1">
      <c r="B46" s="15" t="s">
        <v>71</v>
      </c>
      <c r="C46" s="35">
        <v>0</v>
      </c>
      <c r="D46" s="16">
        <v>4397200</v>
      </c>
      <c r="E46" s="16">
        <f t="shared" si="0"/>
        <v>-4397200</v>
      </c>
      <c r="F46" s="19"/>
    </row>
    <row r="47" spans="2:6" ht="12.95" customHeight="1">
      <c r="B47" s="20" t="s">
        <v>72</v>
      </c>
      <c r="C47" s="21">
        <v>17108200</v>
      </c>
      <c r="D47" s="21">
        <v>46698500</v>
      </c>
      <c r="E47" s="21">
        <f t="shared" si="0"/>
        <v>-29590300</v>
      </c>
      <c r="F47" s="18" t="s">
        <v>73</v>
      </c>
    </row>
    <row r="48" spans="2:6" ht="12.95" customHeight="1">
      <c r="B48" s="15" t="s">
        <v>74</v>
      </c>
      <c r="C48" s="16">
        <v>6457700</v>
      </c>
      <c r="D48" s="16">
        <v>6400000</v>
      </c>
      <c r="E48" s="16">
        <f t="shared" si="0"/>
        <v>57700</v>
      </c>
      <c r="F48" s="18" t="s">
        <v>75</v>
      </c>
    </row>
    <row r="49" spans="2:6" ht="12" customHeight="1">
      <c r="B49" s="15" t="s">
        <v>76</v>
      </c>
      <c r="C49" s="16">
        <v>0</v>
      </c>
      <c r="D49" s="16">
        <v>0</v>
      </c>
      <c r="E49" s="16">
        <f t="shared" si="0"/>
        <v>0</v>
      </c>
      <c r="F49" s="19"/>
    </row>
    <row r="50" spans="2:6" ht="14.1" customHeight="1">
      <c r="B50" s="15" t="s">
        <v>77</v>
      </c>
      <c r="C50" s="16">
        <v>9974900</v>
      </c>
      <c r="D50" s="16">
        <v>39354700</v>
      </c>
      <c r="E50" s="16">
        <f t="shared" si="0"/>
        <v>-29379800</v>
      </c>
      <c r="F50" s="17" t="s">
        <v>78</v>
      </c>
    </row>
    <row r="51" spans="2:6" ht="15.95" customHeight="1">
      <c r="B51" s="22" t="s">
        <v>79</v>
      </c>
      <c r="C51" s="23">
        <v>675600</v>
      </c>
      <c r="D51" s="23">
        <v>943800</v>
      </c>
      <c r="E51" s="23">
        <f t="shared" si="0"/>
        <v>-268200</v>
      </c>
      <c r="F51" s="24" t="s">
        <v>80</v>
      </c>
    </row>
    <row r="52" spans="2:6" ht="12.95" customHeight="1">
      <c r="B52" s="8" t="s">
        <v>81</v>
      </c>
      <c r="C52" s="9">
        <v>4567750</v>
      </c>
      <c r="D52" s="9">
        <v>4004300</v>
      </c>
      <c r="E52" s="9">
        <f t="shared" si="0"/>
        <v>563450</v>
      </c>
      <c r="F52" s="26" t="s">
        <v>82</v>
      </c>
    </row>
    <row r="53" spans="2:6" ht="14.1" customHeight="1">
      <c r="B53" s="28" t="s">
        <v>83</v>
      </c>
      <c r="C53" s="29">
        <v>844900</v>
      </c>
      <c r="D53" s="29">
        <v>883000</v>
      </c>
      <c r="E53" s="29">
        <f t="shared" si="0"/>
        <v>-38100</v>
      </c>
      <c r="F53" s="36"/>
    </row>
    <row r="54" spans="2:6" ht="12" customHeight="1">
      <c r="B54" s="15" t="s">
        <v>84</v>
      </c>
      <c r="C54" s="16">
        <v>620500</v>
      </c>
      <c r="D54" s="16">
        <v>247200</v>
      </c>
      <c r="E54" s="16">
        <f t="shared" si="0"/>
        <v>373300</v>
      </c>
      <c r="F54" s="18" t="s">
        <v>85</v>
      </c>
    </row>
    <row r="55" spans="2:6" ht="12.95" customHeight="1">
      <c r="B55" s="15" t="s">
        <v>86</v>
      </c>
      <c r="C55" s="16">
        <v>1924750</v>
      </c>
      <c r="D55" s="16">
        <v>1679600</v>
      </c>
      <c r="E55" s="16">
        <f t="shared" si="0"/>
        <v>245150</v>
      </c>
      <c r="F55" s="17" t="s">
        <v>87</v>
      </c>
    </row>
    <row r="56" spans="2:6" ht="12.95" customHeight="1">
      <c r="B56" s="15" t="s">
        <v>88</v>
      </c>
      <c r="C56" s="16">
        <v>1125000</v>
      </c>
      <c r="D56" s="16">
        <v>1090000</v>
      </c>
      <c r="E56" s="16">
        <f t="shared" si="0"/>
        <v>35000</v>
      </c>
      <c r="F56" s="17" t="s">
        <v>89</v>
      </c>
    </row>
    <row r="57" spans="2:6" ht="12.95" customHeight="1">
      <c r="B57" s="15" t="s">
        <v>90</v>
      </c>
      <c r="C57" s="16">
        <v>0</v>
      </c>
      <c r="D57" s="16">
        <v>70000</v>
      </c>
      <c r="E57" s="16">
        <f t="shared" si="0"/>
        <v>-70000</v>
      </c>
      <c r="F57" s="19"/>
    </row>
    <row r="58" spans="2:6" ht="15.95" customHeight="1">
      <c r="B58" s="22" t="s">
        <v>91</v>
      </c>
      <c r="C58" s="23">
        <v>52600</v>
      </c>
      <c r="D58" s="23">
        <v>34500</v>
      </c>
      <c r="E58" s="23">
        <f t="shared" si="0"/>
        <v>18100</v>
      </c>
      <c r="F58" s="24" t="s">
        <v>92</v>
      </c>
    </row>
    <row r="59" spans="2:6" ht="12.95" customHeight="1">
      <c r="B59" s="8" t="s">
        <v>93</v>
      </c>
      <c r="C59" s="9">
        <v>3001810</v>
      </c>
      <c r="D59" s="9">
        <v>2889300</v>
      </c>
      <c r="E59" s="9">
        <f t="shared" si="0"/>
        <v>112510</v>
      </c>
      <c r="F59" s="26" t="s">
        <v>94</v>
      </c>
    </row>
    <row r="61" spans="2:6" ht="9.9499999999999993" customHeight="1">
      <c r="B61" t="s">
        <v>95</v>
      </c>
    </row>
    <row r="63" spans="2:6" ht="8.1" customHeight="1">
      <c r="B63" t="s">
        <v>96</v>
      </c>
    </row>
    <row r="64" spans="2:6">
      <c r="C64" s="37" t="s">
        <v>0</v>
      </c>
      <c r="D64" s="38" t="s">
        <v>3</v>
      </c>
    </row>
    <row r="65" spans="2:4">
      <c r="B65" s="39" t="s">
        <v>6</v>
      </c>
      <c r="C65" s="40">
        <f>+C66+C73</f>
        <v>249002040</v>
      </c>
      <c r="D65" s="40">
        <f>+D66+D73</f>
        <v>209070600</v>
      </c>
    </row>
    <row r="66" spans="2:4">
      <c r="B66" s="41" t="s">
        <v>8</v>
      </c>
      <c r="C66" s="42">
        <f>SUM(C67:C72)</f>
        <v>216369600</v>
      </c>
      <c r="D66" s="42">
        <f>SUM(D67:D72)</f>
        <v>143128400</v>
      </c>
    </row>
    <row r="67" spans="2:4">
      <c r="B67" s="43" t="s">
        <v>10</v>
      </c>
      <c r="C67" s="40">
        <f>+C8</f>
        <v>101610800</v>
      </c>
      <c r="D67" s="40">
        <f>+D8</f>
        <v>136849800</v>
      </c>
    </row>
    <row r="68" spans="2:4">
      <c r="B68" s="43" t="s">
        <v>12</v>
      </c>
      <c r="C68" s="40">
        <f t="shared" ref="C68:D72" si="1">+C9</f>
        <v>10817000</v>
      </c>
      <c r="D68" s="40">
        <f t="shared" si="1"/>
        <v>0</v>
      </c>
    </row>
    <row r="69" spans="2:4">
      <c r="B69" s="43" t="s">
        <v>14</v>
      </c>
      <c r="C69" s="40">
        <f t="shared" si="1"/>
        <v>4164200</v>
      </c>
      <c r="D69" s="40">
        <f t="shared" si="1"/>
        <v>1745400</v>
      </c>
    </row>
    <row r="70" spans="2:4">
      <c r="B70" s="43" t="s">
        <v>16</v>
      </c>
      <c r="C70" s="40">
        <f t="shared" si="1"/>
        <v>44607900</v>
      </c>
      <c r="D70" s="40">
        <f t="shared" si="1"/>
        <v>0</v>
      </c>
    </row>
    <row r="71" spans="2:4">
      <c r="B71" s="43" t="s">
        <v>17</v>
      </c>
      <c r="C71" s="40">
        <f t="shared" si="1"/>
        <v>55169700</v>
      </c>
      <c r="D71" s="40">
        <f t="shared" si="1"/>
        <v>136000</v>
      </c>
    </row>
    <row r="72" spans="2:4">
      <c r="B72" s="44" t="s">
        <v>19</v>
      </c>
      <c r="C72" s="45">
        <f t="shared" si="1"/>
        <v>0</v>
      </c>
      <c r="D72" s="45">
        <f t="shared" si="1"/>
        <v>4397200</v>
      </c>
    </row>
    <row r="73" spans="2:4">
      <c r="B73" s="46" t="s">
        <v>97</v>
      </c>
      <c r="C73" s="45">
        <f>+C14</f>
        <v>32632440</v>
      </c>
      <c r="D73" s="45">
        <f>+D14</f>
        <v>65942200</v>
      </c>
    </row>
    <row r="74" spans="2:4">
      <c r="B74" s="47"/>
      <c r="C74" s="48"/>
      <c r="D74" s="48"/>
    </row>
    <row r="75" spans="2:4">
      <c r="B75" s="39" t="s">
        <v>59</v>
      </c>
      <c r="C75" s="49">
        <f>+C76+C83</f>
        <v>201294500</v>
      </c>
      <c r="D75" s="49">
        <f>+D76+D83</f>
        <v>171589000</v>
      </c>
    </row>
    <row r="76" spans="2:4">
      <c r="B76" s="41" t="s">
        <v>61</v>
      </c>
      <c r="C76" s="42">
        <f>SUM(C77:C82)</f>
        <v>184186300</v>
      </c>
      <c r="D76" s="42">
        <f>SUM(D77:D82)</f>
        <v>124890500</v>
      </c>
    </row>
    <row r="77" spans="2:4">
      <c r="B77" s="43" t="s">
        <v>63</v>
      </c>
      <c r="C77" s="40">
        <f>+C41</f>
        <v>90785300</v>
      </c>
      <c r="D77" s="40">
        <f>+D41</f>
        <v>119193300</v>
      </c>
    </row>
    <row r="78" spans="2:4">
      <c r="B78" s="43" t="s">
        <v>65</v>
      </c>
      <c r="C78" s="40">
        <f t="shared" ref="C78:D82" si="2">+C42</f>
        <v>8530900</v>
      </c>
      <c r="D78" s="40">
        <f t="shared" si="2"/>
        <v>0</v>
      </c>
    </row>
    <row r="79" spans="2:4">
      <c r="B79" s="43" t="s">
        <v>67</v>
      </c>
      <c r="C79" s="40">
        <f t="shared" si="2"/>
        <v>3221400</v>
      </c>
      <c r="D79" s="40">
        <f t="shared" si="2"/>
        <v>1300000</v>
      </c>
    </row>
    <row r="80" spans="2:4">
      <c r="B80" s="43" t="s">
        <v>69</v>
      </c>
      <c r="C80" s="40">
        <f t="shared" si="2"/>
        <v>43464500</v>
      </c>
      <c r="D80" s="40">
        <f t="shared" si="2"/>
        <v>0</v>
      </c>
    </row>
    <row r="81" spans="2:4">
      <c r="B81" s="43" t="s">
        <v>70</v>
      </c>
      <c r="C81" s="40">
        <f t="shared" si="2"/>
        <v>38184200</v>
      </c>
      <c r="D81" s="40">
        <f t="shared" si="2"/>
        <v>0</v>
      </c>
    </row>
    <row r="82" spans="2:4">
      <c r="B82" s="44" t="s">
        <v>71</v>
      </c>
      <c r="C82" s="45">
        <f t="shared" si="2"/>
        <v>0</v>
      </c>
      <c r="D82" s="45">
        <f t="shared" si="2"/>
        <v>4397200</v>
      </c>
    </row>
    <row r="83" spans="2:4">
      <c r="B83" s="46" t="s">
        <v>72</v>
      </c>
      <c r="C83" s="45">
        <f>+C47</f>
        <v>17108200</v>
      </c>
      <c r="D83" s="45">
        <f>+D47</f>
        <v>46698500</v>
      </c>
    </row>
    <row r="84" spans="2:4">
      <c r="B84" s="50"/>
      <c r="C84" s="48"/>
      <c r="D84" s="48"/>
    </row>
    <row r="85" spans="2:4">
      <c r="B85" s="39" t="s">
        <v>98</v>
      </c>
      <c r="C85" s="49">
        <f>+C86+C93</f>
        <v>47707540</v>
      </c>
      <c r="D85" s="49">
        <f>+D86+D93</f>
        <v>37481600</v>
      </c>
    </row>
    <row r="86" spans="2:4">
      <c r="B86" s="41" t="s">
        <v>99</v>
      </c>
      <c r="C86" s="42">
        <f>SUM(C87:C92)</f>
        <v>32183300</v>
      </c>
      <c r="D86" s="42">
        <f>SUM(D87:D92)</f>
        <v>18237900</v>
      </c>
    </row>
    <row r="87" spans="2:4">
      <c r="B87" s="43" t="s">
        <v>100</v>
      </c>
      <c r="C87" s="40">
        <f>+C67-C77</f>
        <v>10825500</v>
      </c>
      <c r="D87" s="40">
        <f>+D67-D77</f>
        <v>17656500</v>
      </c>
    </row>
    <row r="88" spans="2:4">
      <c r="B88" s="43" t="s">
        <v>12</v>
      </c>
      <c r="C88" s="40">
        <f>+C68-C78</f>
        <v>2286100</v>
      </c>
      <c r="D88" s="40">
        <f>+D68-D78</f>
        <v>0</v>
      </c>
    </row>
    <row r="89" spans="2:4">
      <c r="B89" s="43" t="s">
        <v>14</v>
      </c>
      <c r="C89" s="40">
        <f>+C69-C79</f>
        <v>942800</v>
      </c>
      <c r="D89" s="40">
        <f>+D69-D79</f>
        <v>445400</v>
      </c>
    </row>
    <row r="90" spans="2:4">
      <c r="B90" s="43" t="s">
        <v>101</v>
      </c>
      <c r="C90" s="40">
        <f>+C70-C80</f>
        <v>1143400</v>
      </c>
      <c r="D90" s="40">
        <f>+D70-D80</f>
        <v>0</v>
      </c>
    </row>
    <row r="91" spans="2:4">
      <c r="B91" s="43" t="s">
        <v>102</v>
      </c>
      <c r="C91" s="40">
        <f>+C71-C81</f>
        <v>16985500</v>
      </c>
      <c r="D91" s="40">
        <f>+D71-D81</f>
        <v>136000</v>
      </c>
    </row>
    <row r="92" spans="2:4">
      <c r="B92" s="44" t="s">
        <v>103</v>
      </c>
      <c r="C92" s="45">
        <f>+C72-C82</f>
        <v>0</v>
      </c>
      <c r="D92" s="45">
        <f>+D72-D82</f>
        <v>0</v>
      </c>
    </row>
    <row r="93" spans="2:4">
      <c r="B93" s="46" t="s">
        <v>104</v>
      </c>
      <c r="C93" s="45">
        <f>+C73-C83</f>
        <v>15524240</v>
      </c>
      <c r="D93" s="45">
        <f>+D73-D83</f>
        <v>19243700</v>
      </c>
    </row>
  </sheetData>
  <mergeCells count="2">
    <mergeCell ref="B1:J1"/>
    <mergeCell ref="B3:J3"/>
  </mergeCells>
  <pageMargins left="0" right="0" top="0" bottom="0" header="0" footer="0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2011-03-16T10:31:44Z</dcterms:created>
  <dcterms:modified xsi:type="dcterms:W3CDTF">2011-03-16T10:45:46Z</dcterms:modified>
</cp:coreProperties>
</file>